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266" windowWidth="12120" windowHeight="8520" tabRatio="601" activeTab="2"/>
  </bookViews>
  <sheets>
    <sheet name="Sumář-3" sheetId="1" r:id="rId1"/>
    <sheet name="Bus ne dp 5" sheetId="2" r:id="rId2"/>
    <sheet name="Bus dp 5" sheetId="3" r:id="rId3"/>
    <sheet name="tram+trolej-3" sheetId="4" r:id="rId4"/>
    <sheet name="výzbroj+plošiny-3" sheetId="5" r:id="rId5"/>
  </sheets>
  <definedNames>
    <definedName name="_xlnm.Print_Area" localSheetId="4">'výzbroj+plošiny-3'!$A$1:$G$47</definedName>
  </definedNames>
  <calcPr fullCalcOnLoad="1"/>
</workbook>
</file>

<file path=xl/sharedStrings.xml><?xml version="1.0" encoding="utf-8"?>
<sst xmlns="http://schemas.openxmlformats.org/spreadsheetml/2006/main" count="196" uniqueCount="106">
  <si>
    <t>Dopravní podnik</t>
  </si>
  <si>
    <t>Přiděleno</t>
  </si>
  <si>
    <t>tis. Kč</t>
  </si>
  <si>
    <t>Celkem</t>
  </si>
  <si>
    <t>Dopravce</t>
  </si>
  <si>
    <t>Autobusy MHD - dopravní podniky měst</t>
  </si>
  <si>
    <t>Autobusy MHD - ostatní dopravci</t>
  </si>
  <si>
    <t>Tramvaje</t>
  </si>
  <si>
    <t>Trolejbusy</t>
  </si>
  <si>
    <t>Elektrická výzbroj</t>
  </si>
  <si>
    <t>Tramvaj článková nízkopodlažní</t>
  </si>
  <si>
    <t>ks</t>
  </si>
  <si>
    <t>elektrická výzbroj</t>
  </si>
  <si>
    <t>v tis. Kč</t>
  </si>
  <si>
    <t>Plošiny</t>
  </si>
  <si>
    <t>dotace v tis. Kč</t>
  </si>
  <si>
    <t>plošiny</t>
  </si>
  <si>
    <t>Celkem ks</t>
  </si>
  <si>
    <t>Autobus délky do 10,7 m (standardní)</t>
  </si>
  <si>
    <t>Autobus délky do 13 m (standardní)</t>
  </si>
  <si>
    <t>Autobus délky do 13 m (nízkopodlažní)</t>
  </si>
  <si>
    <t>Autobus délky nad 13 m (nízkopodlažní)</t>
  </si>
  <si>
    <t>Trolejbus kloubový (standardní)</t>
  </si>
  <si>
    <t>Trolejbus sólo (nízkopodlažní)</t>
  </si>
  <si>
    <t>Trolejbus kloubový (nízkopodlažní)</t>
  </si>
  <si>
    <t>Navýšení dotace na plynový pohon</t>
  </si>
  <si>
    <t>Podprogram:</t>
  </si>
  <si>
    <t>Podpora obnovy vozidel parku městské hromadné</t>
  </si>
  <si>
    <t>Dopravní podniky</t>
  </si>
  <si>
    <t>DP Plzeň</t>
  </si>
  <si>
    <t>DP Teplice</t>
  </si>
  <si>
    <t>DP Liberec</t>
  </si>
  <si>
    <t>DP Brno</t>
  </si>
  <si>
    <t>DP Olomouc</t>
  </si>
  <si>
    <t>DP Ostrava</t>
  </si>
  <si>
    <t>DP České Budějovice</t>
  </si>
  <si>
    <t>DP Mariánské Lázně</t>
  </si>
  <si>
    <t>DP Pardubice</t>
  </si>
  <si>
    <t>DP Jihlava</t>
  </si>
  <si>
    <t>DP Zlín-Otrokovice</t>
  </si>
  <si>
    <t>DP Opava</t>
  </si>
  <si>
    <t>DP Praha</t>
  </si>
  <si>
    <t>DP Karlovy Vary</t>
  </si>
  <si>
    <t>DP Chomutov a Jirkov</t>
  </si>
  <si>
    <t>DP Hradec Králové</t>
  </si>
  <si>
    <t>(v tis. Kč)</t>
  </si>
  <si>
    <t>dopravy - 2005</t>
  </si>
  <si>
    <t>Rozdělení finančních prostředků na rok 2005</t>
  </si>
  <si>
    <t>Autobus délky do 7,5 m (standardní)</t>
  </si>
  <si>
    <t>Autobus délky do 10,7 m (nízkopodlažní)</t>
  </si>
  <si>
    <t>Autobus délky nad 13 m (standardní)</t>
  </si>
  <si>
    <t>Autobus délky do 13 m (se specielním zařízením)</t>
  </si>
  <si>
    <t>Autobus délky do 10,7 m (se specielním zařízením)</t>
  </si>
  <si>
    <t>DP Děčín</t>
  </si>
  <si>
    <t>Connex Praha s.r.o.</t>
  </si>
  <si>
    <t>ČSAD Benešov a.s.</t>
  </si>
  <si>
    <t>ČSAD Střední Čechy</t>
  </si>
  <si>
    <t>PROBO TRANS</t>
  </si>
  <si>
    <t>ČSAD Slaný a.s.</t>
  </si>
  <si>
    <t xml:space="preserve">Connex Příbram </t>
  </si>
  <si>
    <t>ČSAD Č.Budějovice</t>
  </si>
  <si>
    <t>COMETT PLUS</t>
  </si>
  <si>
    <t>ČSAD Jindř.Hradec</t>
  </si>
  <si>
    <t>ČSAD STTRANS</t>
  </si>
  <si>
    <t>AUTOBUSY Kar.Vary</t>
  </si>
  <si>
    <t>ČSAD Plzeň</t>
  </si>
  <si>
    <t>DP Ústeckého kraje</t>
  </si>
  <si>
    <t>ČSAD Jablonec n.N.</t>
  </si>
  <si>
    <t>ČSAD Liberec</t>
  </si>
  <si>
    <t>ČSAD Semily</t>
  </si>
  <si>
    <t>OSNADO s.r.o.</t>
  </si>
  <si>
    <t>ČAD Blansko</t>
  </si>
  <si>
    <t>BORS a.s. Břeclav</t>
  </si>
  <si>
    <t>ČSAD Kyjov</t>
  </si>
  <si>
    <t>ČSAD Uher.Hradiště</t>
  </si>
  <si>
    <t>ICOM transport</t>
  </si>
  <si>
    <t>VYDOS BUS Vyškov</t>
  </si>
  <si>
    <t>FTL Prostějov</t>
  </si>
  <si>
    <t>TRADO MAD</t>
  </si>
  <si>
    <t>ČAS SERVICE</t>
  </si>
  <si>
    <t>CONNEX Morava</t>
  </si>
  <si>
    <t>BUS Slezsko</t>
  </si>
  <si>
    <t>ČSAD Frýdek-Místek</t>
  </si>
  <si>
    <t>ČSAD Havířov</t>
  </si>
  <si>
    <t>ČSAD Karviná</t>
  </si>
  <si>
    <t>ČSAD Vsetín</t>
  </si>
  <si>
    <t>MAD Kolín</t>
  </si>
  <si>
    <t>DP Mladá  Boleslav</t>
  </si>
  <si>
    <t>VETT a.s.</t>
  </si>
  <si>
    <t>TS Kadaň</t>
  </si>
  <si>
    <t>AUDIS BUS</t>
  </si>
  <si>
    <t>Město Špindl.Mlýn</t>
  </si>
  <si>
    <t>B. Černý</t>
  </si>
  <si>
    <t>Elektrobus</t>
  </si>
  <si>
    <t>Město Špindlerův Mlýn</t>
  </si>
  <si>
    <t>plynový pohon autobus délky do 13 m</t>
  </si>
  <si>
    <t>(ostatní dopravci)</t>
  </si>
  <si>
    <t>ČSAD MHD Kladno a.s.</t>
  </si>
  <si>
    <t xml:space="preserve">V rámci podprogramu je realizováno 35 žádostí dopravců s požadavky na podporu ve výši </t>
  </si>
  <si>
    <t xml:space="preserve"> tis. Kč. Konkrétní pokrytí je shrnuto v následujících tabulkách. </t>
  </si>
  <si>
    <t>Rozdělení - tramvaje - dopravní podniky měst - 2005</t>
  </si>
  <si>
    <t>Rozdělení - trolejbusy - dopravní podniky měst - 2005</t>
  </si>
  <si>
    <t>Rozdělení - elektrobus - ostatní dopravci - 2005</t>
  </si>
  <si>
    <t>Rozdělení - elektrická výzbroj - dopravní podniky měst - 2005</t>
  </si>
  <si>
    <t>Rozdělení - plošiny 2005</t>
  </si>
  <si>
    <t>Rozdělení - navýšení dotace na plynový pohon - 2005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</si>
</sst>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"/>
    <numFmt numFmtId="166" formatCode="#,##0.000"/>
    <numFmt numFmtId="167" formatCode="0.0"/>
  </numFmts>
  <fonts count="10">
    <font>
      <sz val="10"/>
      <name val="Arial CE"/>
      <family val="0"/>
    </font>
    <font>
      <b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3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5" fillId="0" borderId="3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5" fillId="0" borderId="2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0" fillId="0" borderId="0" xfId="0" applyNumberFormat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 horizontal="center" vertical="center"/>
    </xf>
    <xf numFmtId="3" fontId="0" fillId="0" borderId="0" xfId="0" applyNumberFormat="1" applyAlignment="1">
      <alignment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0" fillId="0" borderId="5" xfId="0" applyFont="1" applyFill="1" applyBorder="1" applyAlignment="1">
      <alignment/>
    </xf>
    <xf numFmtId="3" fontId="0" fillId="0" borderId="6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31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3" fillId="0" borderId="32" xfId="0" applyFont="1" applyFill="1" applyBorder="1" applyAlignment="1">
      <alignment vertical="center"/>
    </xf>
    <xf numFmtId="0" fontId="3" fillId="0" borderId="2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0" fillId="2" borderId="11" xfId="0" applyFont="1" applyFill="1" applyBorder="1" applyAlignment="1">
      <alignment vertical="center"/>
    </xf>
    <xf numFmtId="0" fontId="0" fillId="2" borderId="33" xfId="0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4" fontId="0" fillId="2" borderId="8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4" fontId="0" fillId="2" borderId="8" xfId="0" applyNumberFormat="1" applyFont="1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16" xfId="0" applyFill="1" applyBorder="1" applyAlignment="1">
      <alignment vertical="center"/>
    </xf>
    <xf numFmtId="0" fontId="0" fillId="2" borderId="31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2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0" fillId="2" borderId="5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center"/>
    </xf>
    <xf numFmtId="4" fontId="0" fillId="2" borderId="39" xfId="0" applyNumberFormat="1" applyFill="1" applyBorder="1" applyAlignment="1">
      <alignment horizontal="center"/>
    </xf>
    <xf numFmtId="0" fontId="0" fillId="2" borderId="11" xfId="0" applyFont="1" applyFill="1" applyBorder="1" applyAlignment="1">
      <alignment vertical="center" wrapText="1"/>
    </xf>
    <xf numFmtId="0" fontId="0" fillId="2" borderId="33" xfId="0" applyFont="1" applyFill="1" applyBorder="1" applyAlignment="1">
      <alignment vertical="center" wrapText="1"/>
    </xf>
    <xf numFmtId="0" fontId="0" fillId="2" borderId="40" xfId="0" applyFont="1" applyFill="1" applyBorder="1" applyAlignment="1">
      <alignment vertical="center" wrapText="1"/>
    </xf>
    <xf numFmtId="0" fontId="0" fillId="2" borderId="28" xfId="0" applyFill="1" applyBorder="1" applyAlignment="1">
      <alignment horizontal="center" vertical="center" wrapText="1"/>
    </xf>
    <xf numFmtId="4" fontId="0" fillId="2" borderId="41" xfId="0" applyNumberFormat="1" applyFill="1" applyBorder="1" applyAlignment="1">
      <alignment horizontal="center"/>
    </xf>
    <xf numFmtId="0" fontId="0" fillId="2" borderId="7" xfId="0" applyFont="1" applyFill="1" applyBorder="1" applyAlignment="1">
      <alignment vertical="center"/>
    </xf>
    <xf numFmtId="0" fontId="0" fillId="2" borderId="42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3" xfId="0" applyFont="1" applyFill="1" applyBorder="1" applyAlignment="1">
      <alignment horizontal="left" vertical="center"/>
    </xf>
    <xf numFmtId="0" fontId="0" fillId="2" borderId="40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0" fillId="2" borderId="5" xfId="0" applyFill="1" applyBorder="1" applyAlignment="1">
      <alignment horizont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vertical="center"/>
    </xf>
    <xf numFmtId="2" fontId="0" fillId="2" borderId="8" xfId="0" applyNumberFormat="1" applyFill="1" applyBorder="1" applyAlignment="1">
      <alignment horizontal="center"/>
    </xf>
    <xf numFmtId="0" fontId="3" fillId="2" borderId="34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5"/>
  <sheetViews>
    <sheetView workbookViewId="0" topLeftCell="A1">
      <selection activeCell="B7" sqref="B7"/>
    </sheetView>
  </sheetViews>
  <sheetFormatPr defaultColWidth="9.00390625" defaultRowHeight="12.75"/>
  <cols>
    <col min="1" max="1" width="10.375" style="0" customWidth="1"/>
    <col min="6" max="6" width="10.75390625" style="0" bestFit="1" customWidth="1"/>
    <col min="8" max="8" width="10.75390625" style="0" bestFit="1" customWidth="1"/>
    <col min="9" max="10" width="10.125" style="0" bestFit="1" customWidth="1"/>
  </cols>
  <sheetData>
    <row r="2" spans="1:3" ht="16.5">
      <c r="A2" s="18" t="s">
        <v>26</v>
      </c>
      <c r="C2" s="18" t="s">
        <v>27</v>
      </c>
    </row>
    <row r="3" ht="16.5">
      <c r="C3" s="18" t="s">
        <v>46</v>
      </c>
    </row>
    <row r="5" ht="12.75">
      <c r="A5" t="s">
        <v>98</v>
      </c>
    </row>
    <row r="6" spans="1:9" ht="16.5">
      <c r="A6" s="19">
        <f>H24</f>
        <v>212000</v>
      </c>
      <c r="B6" t="s">
        <v>99</v>
      </c>
      <c r="I6" s="17"/>
    </row>
    <row r="9" spans="3:6" ht="18">
      <c r="C9" s="132"/>
      <c r="D9" s="132"/>
      <c r="E9" s="132"/>
      <c r="F9" s="132"/>
    </row>
    <row r="11" spans="1:8" ht="15.75">
      <c r="A11" s="130" t="s">
        <v>47</v>
      </c>
      <c r="B11" s="130"/>
      <c r="C11" s="130"/>
      <c r="D11" s="130"/>
      <c r="E11" s="130"/>
      <c r="F11" s="130"/>
      <c r="G11" s="130"/>
      <c r="H11" s="130"/>
    </row>
    <row r="12" spans="4:5" ht="12.75">
      <c r="D12" s="131" t="s">
        <v>45</v>
      </c>
      <c r="E12" s="131"/>
    </row>
    <row r="15" spans="6:8" ht="13.5" thickBot="1">
      <c r="F15" s="5"/>
      <c r="G15" s="2"/>
      <c r="H15" s="6" t="s">
        <v>1</v>
      </c>
    </row>
    <row r="16" spans="1:8" ht="12.75">
      <c r="A16" t="s">
        <v>5</v>
      </c>
      <c r="F16" s="9"/>
      <c r="H16" s="11">
        <f>'Bus dp 5'!K18</f>
        <v>67100</v>
      </c>
    </row>
    <row r="17" spans="1:8" ht="12.75">
      <c r="A17" t="s">
        <v>6</v>
      </c>
      <c r="F17" s="9"/>
      <c r="H17" s="11">
        <f>'Bus ne dp 5'!S44</f>
        <v>49600</v>
      </c>
    </row>
    <row r="18" spans="1:8" ht="12.75">
      <c r="A18" t="s">
        <v>7</v>
      </c>
      <c r="F18" s="9"/>
      <c r="H18" s="11">
        <f>'tram+trolej-3'!E8</f>
        <v>42000</v>
      </c>
    </row>
    <row r="19" spans="1:8" ht="12.75">
      <c r="A19" t="s">
        <v>8</v>
      </c>
      <c r="F19" s="9"/>
      <c r="H19" s="11">
        <f>'tram+trolej-3'!I21</f>
        <v>36600</v>
      </c>
    </row>
    <row r="20" spans="1:8" ht="12.75">
      <c r="A20" t="s">
        <v>93</v>
      </c>
      <c r="F20" s="9"/>
      <c r="H20" s="11">
        <f>'tram+trolej-3'!E28</f>
        <v>3800</v>
      </c>
    </row>
    <row r="21" spans="1:9" ht="12.75">
      <c r="A21" t="s">
        <v>9</v>
      </c>
      <c r="F21" s="9"/>
      <c r="H21" s="11">
        <f>'výzbroj+plošiny-3'!E11</f>
        <v>4500</v>
      </c>
      <c r="I21" s="9"/>
    </row>
    <row r="22" spans="1:10" ht="12.75">
      <c r="A22" t="s">
        <v>25</v>
      </c>
      <c r="F22" s="9"/>
      <c r="H22" s="11">
        <f>'výzbroj+plošiny-3'!E38</f>
        <v>8000</v>
      </c>
      <c r="I22" s="9"/>
      <c r="J22" s="9"/>
    </row>
    <row r="23" spans="1:8" ht="13.5" thickBot="1">
      <c r="A23" s="2" t="s">
        <v>14</v>
      </c>
      <c r="B23" s="2"/>
      <c r="C23" s="2"/>
      <c r="D23" s="2"/>
      <c r="E23" s="2"/>
      <c r="F23" s="14"/>
      <c r="G23" s="2"/>
      <c r="H23" s="13">
        <f>'výzbroj+plošiny-3'!E25</f>
        <v>400</v>
      </c>
    </row>
    <row r="24" spans="1:8" ht="12.75">
      <c r="A24" s="7" t="s">
        <v>3</v>
      </c>
      <c r="B24" s="7"/>
      <c r="C24" s="7"/>
      <c r="D24" s="7"/>
      <c r="E24" s="7"/>
      <c r="F24" s="12"/>
      <c r="G24" s="7"/>
      <c r="H24" s="12">
        <f>SUM(H16:H23)</f>
        <v>212000</v>
      </c>
    </row>
    <row r="26" spans="9:10" ht="12.75">
      <c r="I26" s="9"/>
      <c r="J26" s="15"/>
    </row>
    <row r="27" spans="1:9" ht="12.75">
      <c r="A27" s="16"/>
      <c r="I27" s="9"/>
    </row>
    <row r="28" ht="12.75">
      <c r="I28" s="9"/>
    </row>
    <row r="29" ht="12.75">
      <c r="I29" s="9"/>
    </row>
    <row r="30" ht="12.75">
      <c r="I30" s="9"/>
    </row>
    <row r="31" ht="12.75">
      <c r="I31" s="9"/>
    </row>
    <row r="32" ht="12.75">
      <c r="I32" s="9"/>
    </row>
    <row r="33" spans="6:9" ht="12.75">
      <c r="F33" s="9"/>
      <c r="I33" s="9"/>
    </row>
    <row r="34" spans="6:9" ht="12.75">
      <c r="F34" s="9"/>
      <c r="I34" s="9"/>
    </row>
    <row r="35" spans="6:9" ht="12.75">
      <c r="F35" s="9"/>
      <c r="I35" s="9"/>
    </row>
    <row r="36" spans="6:9" ht="12.75">
      <c r="F36" s="9"/>
      <c r="I36" s="9"/>
    </row>
    <row r="37" spans="6:9" ht="12.75">
      <c r="F37" s="9"/>
      <c r="I37" s="9"/>
    </row>
    <row r="38" spans="6:9" ht="12.75">
      <c r="F38" s="9"/>
      <c r="I38" s="9"/>
    </row>
    <row r="39" spans="6:9" ht="12.75">
      <c r="F39" s="9"/>
      <c r="I39" s="9"/>
    </row>
    <row r="40" ht="12.75">
      <c r="I40" s="9"/>
    </row>
    <row r="41" ht="12.75">
      <c r="H41" s="9"/>
    </row>
    <row r="42" ht="12.75">
      <c r="H42" s="10"/>
    </row>
    <row r="43" ht="12.75">
      <c r="H43" s="10"/>
    </row>
    <row r="44" spans="8:9" ht="12.75">
      <c r="H44" s="10"/>
      <c r="I44" s="9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</sheetData>
  <mergeCells count="3">
    <mergeCell ref="A11:H11"/>
    <mergeCell ref="D12:E12"/>
    <mergeCell ref="C9:F9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&amp;R&amp;"Arial CE,Tučné"Příloha č.2</oddHeader>
    <oddFooter>&amp;C1/5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3"/>
    </sheetView>
  </sheetViews>
  <sheetFormatPr defaultColWidth="9.00390625" defaultRowHeight="12.75"/>
  <cols>
    <col min="1" max="1" width="29.75390625" style="0" bestFit="1" customWidth="1"/>
    <col min="3" max="3" width="10.75390625" style="0" customWidth="1"/>
    <col min="8" max="8" width="8.375" style="0" customWidth="1"/>
    <col min="9" max="9" width="10.25390625" style="0" customWidth="1"/>
  </cols>
  <sheetData>
    <row r="1" spans="1:19" ht="57" customHeight="1">
      <c r="A1" s="142" t="s">
        <v>4</v>
      </c>
      <c r="B1" s="141" t="s">
        <v>48</v>
      </c>
      <c r="C1" s="141"/>
      <c r="D1" s="141" t="s">
        <v>18</v>
      </c>
      <c r="E1" s="141"/>
      <c r="F1" s="141" t="s">
        <v>49</v>
      </c>
      <c r="G1" s="141"/>
      <c r="H1" s="141" t="s">
        <v>52</v>
      </c>
      <c r="I1" s="141"/>
      <c r="J1" s="141" t="s">
        <v>19</v>
      </c>
      <c r="K1" s="141"/>
      <c r="L1" s="141" t="s">
        <v>20</v>
      </c>
      <c r="M1" s="141"/>
      <c r="N1" s="141" t="s">
        <v>51</v>
      </c>
      <c r="O1" s="141"/>
      <c r="P1" s="141" t="s">
        <v>21</v>
      </c>
      <c r="Q1" s="141"/>
      <c r="R1" s="133" t="s">
        <v>17</v>
      </c>
      <c r="S1" s="136" t="s">
        <v>2</v>
      </c>
    </row>
    <row r="2" spans="1:19" ht="25.5">
      <c r="A2" s="143"/>
      <c r="B2" s="139" t="s">
        <v>11</v>
      </c>
      <c r="C2" s="93" t="s">
        <v>15</v>
      </c>
      <c r="D2" s="139" t="s">
        <v>11</v>
      </c>
      <c r="E2" s="93" t="s">
        <v>15</v>
      </c>
      <c r="F2" s="139" t="s">
        <v>11</v>
      </c>
      <c r="G2" s="93" t="s">
        <v>15</v>
      </c>
      <c r="H2" s="139" t="s">
        <v>11</v>
      </c>
      <c r="I2" s="93" t="s">
        <v>15</v>
      </c>
      <c r="J2" s="139" t="s">
        <v>11</v>
      </c>
      <c r="K2" s="93" t="s">
        <v>15</v>
      </c>
      <c r="L2" s="139" t="s">
        <v>11</v>
      </c>
      <c r="M2" s="93" t="s">
        <v>15</v>
      </c>
      <c r="N2" s="139" t="s">
        <v>11</v>
      </c>
      <c r="O2" s="93" t="s">
        <v>15</v>
      </c>
      <c r="P2" s="139" t="s">
        <v>11</v>
      </c>
      <c r="Q2" s="93" t="s">
        <v>15</v>
      </c>
      <c r="R2" s="134"/>
      <c r="S2" s="137"/>
    </row>
    <row r="3" spans="1:19" ht="13.5" thickBot="1">
      <c r="A3" s="144"/>
      <c r="B3" s="140"/>
      <c r="C3" s="94">
        <v>200</v>
      </c>
      <c r="D3" s="140"/>
      <c r="E3" s="94">
        <v>400</v>
      </c>
      <c r="F3" s="140"/>
      <c r="G3" s="94">
        <v>1500</v>
      </c>
      <c r="H3" s="140"/>
      <c r="I3" s="94">
        <v>1200</v>
      </c>
      <c r="J3" s="140"/>
      <c r="K3" s="94">
        <v>600</v>
      </c>
      <c r="L3" s="140"/>
      <c r="M3" s="94">
        <v>2300</v>
      </c>
      <c r="N3" s="140"/>
      <c r="O3" s="94">
        <v>1200</v>
      </c>
      <c r="P3" s="140"/>
      <c r="Q3" s="94">
        <v>3000</v>
      </c>
      <c r="R3" s="135"/>
      <c r="S3" s="138"/>
    </row>
    <row r="4" spans="1:19" ht="19.5" customHeight="1">
      <c r="A4" s="95" t="s">
        <v>54</v>
      </c>
      <c r="B4" s="99"/>
      <c r="C4" s="99">
        <f>B4*$C$3</f>
        <v>0</v>
      </c>
      <c r="D4" s="100"/>
      <c r="E4" s="99">
        <f>D4*$E$3</f>
        <v>0</v>
      </c>
      <c r="F4" s="100"/>
      <c r="G4" s="99">
        <f>F4*$G$3</f>
        <v>0</v>
      </c>
      <c r="H4" s="100"/>
      <c r="I4" s="99">
        <f>H4*$I$3</f>
        <v>0</v>
      </c>
      <c r="J4" s="100"/>
      <c r="K4" s="99">
        <f>J4*$K$3</f>
        <v>0</v>
      </c>
      <c r="L4" s="100">
        <v>1</v>
      </c>
      <c r="M4" s="99">
        <f>L4*$M$3</f>
        <v>2300</v>
      </c>
      <c r="N4" s="100"/>
      <c r="O4" s="99">
        <f>N4*$O$3</f>
        <v>0</v>
      </c>
      <c r="P4" s="100"/>
      <c r="Q4" s="99">
        <f>P4*$Q$3</f>
        <v>0</v>
      </c>
      <c r="R4" s="101">
        <f>B4+D4+F4+H4+J4+L4+N4+P4</f>
        <v>1</v>
      </c>
      <c r="S4" s="102">
        <f>C4+E4+G4+I4+K4+M4+O4+Q4</f>
        <v>2300</v>
      </c>
    </row>
    <row r="5" spans="1:19" ht="19.5" customHeight="1">
      <c r="A5" s="96" t="s">
        <v>55</v>
      </c>
      <c r="B5" s="103"/>
      <c r="C5" s="99">
        <f aca="true" t="shared" si="0" ref="C5:C43">B5*$C$3</f>
        <v>0</v>
      </c>
      <c r="D5" s="104"/>
      <c r="E5" s="99">
        <f aca="true" t="shared" si="1" ref="E5:E43">D5*$E$3</f>
        <v>0</v>
      </c>
      <c r="F5" s="105"/>
      <c r="G5" s="99">
        <f aca="true" t="shared" si="2" ref="G5:G43">F5*$G$3</f>
        <v>0</v>
      </c>
      <c r="H5" s="105"/>
      <c r="I5" s="99">
        <f>H5*$I$3</f>
        <v>0</v>
      </c>
      <c r="J5" s="104"/>
      <c r="K5" s="99">
        <f aca="true" t="shared" si="3" ref="K5:K43">J5*$K$3</f>
        <v>0</v>
      </c>
      <c r="L5" s="104">
        <v>1</v>
      </c>
      <c r="M5" s="99">
        <f aca="true" t="shared" si="4" ref="M5:M43">L5*$M$3</f>
        <v>2300</v>
      </c>
      <c r="N5" s="104"/>
      <c r="O5" s="99">
        <f aca="true" t="shared" si="5" ref="O5:O43">N5*$O$3</f>
        <v>0</v>
      </c>
      <c r="P5" s="104"/>
      <c r="Q5" s="99">
        <f aca="true" t="shared" si="6" ref="Q5:Q43">P5*$Q$3</f>
        <v>0</v>
      </c>
      <c r="R5" s="101">
        <f aca="true" t="shared" si="7" ref="R5:R43">B5+D5+F5+H5+J5+L5+N5+P5</f>
        <v>1</v>
      </c>
      <c r="S5" s="102">
        <f aca="true" t="shared" si="8" ref="S5:S43">C5+E5+G5+I5+K5+M5+O5+Q5</f>
        <v>2300</v>
      </c>
    </row>
    <row r="6" spans="1:19" ht="19.5" customHeight="1">
      <c r="A6" s="96" t="s">
        <v>97</v>
      </c>
      <c r="B6" s="20"/>
      <c r="C6" s="80">
        <f t="shared" si="0"/>
        <v>0</v>
      </c>
      <c r="D6" s="83"/>
      <c r="E6" s="80">
        <f t="shared" si="1"/>
        <v>0</v>
      </c>
      <c r="F6" s="83"/>
      <c r="G6" s="80">
        <f t="shared" si="2"/>
        <v>0</v>
      </c>
      <c r="H6" s="83"/>
      <c r="I6" s="80">
        <f aca="true" t="shared" si="9" ref="I6:I43">H6*$I$3</f>
        <v>0</v>
      </c>
      <c r="J6" s="83"/>
      <c r="K6" s="80">
        <f t="shared" si="3"/>
        <v>0</v>
      </c>
      <c r="L6" s="83"/>
      <c r="M6" s="80">
        <f t="shared" si="4"/>
        <v>0</v>
      </c>
      <c r="N6" s="83"/>
      <c r="O6" s="80">
        <f t="shared" si="5"/>
        <v>0</v>
      </c>
      <c r="P6" s="83"/>
      <c r="Q6" s="80">
        <f t="shared" si="6"/>
        <v>0</v>
      </c>
      <c r="R6" s="81">
        <f t="shared" si="7"/>
        <v>0</v>
      </c>
      <c r="S6" s="82">
        <f t="shared" si="8"/>
        <v>0</v>
      </c>
    </row>
    <row r="7" spans="1:19" ht="19.5" customHeight="1">
      <c r="A7" s="96" t="s">
        <v>56</v>
      </c>
      <c r="B7" s="20"/>
      <c r="C7" s="80">
        <f t="shared" si="0"/>
        <v>0</v>
      </c>
      <c r="D7" s="83"/>
      <c r="E7" s="80">
        <f t="shared" si="1"/>
        <v>0</v>
      </c>
      <c r="F7" s="83"/>
      <c r="G7" s="80">
        <f t="shared" si="2"/>
        <v>0</v>
      </c>
      <c r="H7" s="83"/>
      <c r="I7" s="80">
        <f t="shared" si="9"/>
        <v>0</v>
      </c>
      <c r="J7" s="83"/>
      <c r="K7" s="80">
        <f t="shared" si="3"/>
        <v>0</v>
      </c>
      <c r="L7" s="83"/>
      <c r="M7" s="80">
        <f t="shared" si="4"/>
        <v>0</v>
      </c>
      <c r="N7" s="83"/>
      <c r="O7" s="80">
        <f t="shared" si="5"/>
        <v>0</v>
      </c>
      <c r="P7" s="83"/>
      <c r="Q7" s="80">
        <f t="shared" si="6"/>
        <v>0</v>
      </c>
      <c r="R7" s="81">
        <f t="shared" si="7"/>
        <v>0</v>
      </c>
      <c r="S7" s="82">
        <f t="shared" si="8"/>
        <v>0</v>
      </c>
    </row>
    <row r="8" spans="1:19" ht="19.5" customHeight="1">
      <c r="A8" s="96" t="s">
        <v>57</v>
      </c>
      <c r="B8" s="20"/>
      <c r="C8" s="80">
        <f t="shared" si="0"/>
        <v>0</v>
      </c>
      <c r="D8" s="83"/>
      <c r="E8" s="80">
        <f t="shared" si="1"/>
        <v>0</v>
      </c>
      <c r="F8" s="83"/>
      <c r="G8" s="80">
        <f t="shared" si="2"/>
        <v>0</v>
      </c>
      <c r="H8" s="83"/>
      <c r="I8" s="80">
        <f>H8*$I$3</f>
        <v>0</v>
      </c>
      <c r="J8" s="83"/>
      <c r="K8" s="80">
        <f t="shared" si="3"/>
        <v>0</v>
      </c>
      <c r="L8" s="83"/>
      <c r="M8" s="80">
        <f t="shared" si="4"/>
        <v>0</v>
      </c>
      <c r="N8" s="83"/>
      <c r="O8" s="80">
        <f t="shared" si="5"/>
        <v>0</v>
      </c>
      <c r="P8" s="83"/>
      <c r="Q8" s="80">
        <f t="shared" si="6"/>
        <v>0</v>
      </c>
      <c r="R8" s="81">
        <f t="shared" si="7"/>
        <v>0</v>
      </c>
      <c r="S8" s="82">
        <f t="shared" si="8"/>
        <v>0</v>
      </c>
    </row>
    <row r="9" spans="1:19" ht="19.5" customHeight="1">
      <c r="A9" s="96" t="s">
        <v>58</v>
      </c>
      <c r="B9" s="20"/>
      <c r="C9" s="80">
        <f t="shared" si="0"/>
        <v>0</v>
      </c>
      <c r="D9" s="83"/>
      <c r="E9" s="80">
        <f t="shared" si="1"/>
        <v>0</v>
      </c>
      <c r="F9" s="84"/>
      <c r="G9" s="80">
        <f t="shared" si="2"/>
        <v>0</v>
      </c>
      <c r="H9" s="84"/>
      <c r="I9" s="80">
        <f t="shared" si="9"/>
        <v>0</v>
      </c>
      <c r="J9" s="83"/>
      <c r="K9" s="80">
        <f t="shared" si="3"/>
        <v>0</v>
      </c>
      <c r="L9" s="83"/>
      <c r="M9" s="80">
        <f t="shared" si="4"/>
        <v>0</v>
      </c>
      <c r="N9" s="83"/>
      <c r="O9" s="80">
        <f t="shared" si="5"/>
        <v>0</v>
      </c>
      <c r="P9" s="83"/>
      <c r="Q9" s="80">
        <f t="shared" si="6"/>
        <v>0</v>
      </c>
      <c r="R9" s="81">
        <f t="shared" si="7"/>
        <v>0</v>
      </c>
      <c r="S9" s="82">
        <f t="shared" si="8"/>
        <v>0</v>
      </c>
    </row>
    <row r="10" spans="1:19" ht="19.5" customHeight="1">
      <c r="A10" s="96" t="s">
        <v>59</v>
      </c>
      <c r="B10" s="103"/>
      <c r="C10" s="99">
        <f t="shared" si="0"/>
        <v>0</v>
      </c>
      <c r="D10" s="104"/>
      <c r="E10" s="99">
        <f t="shared" si="1"/>
        <v>0</v>
      </c>
      <c r="F10" s="104"/>
      <c r="G10" s="99">
        <f t="shared" si="2"/>
        <v>0</v>
      </c>
      <c r="H10" s="104"/>
      <c r="I10" s="99">
        <f t="shared" si="9"/>
        <v>0</v>
      </c>
      <c r="J10" s="104"/>
      <c r="K10" s="99">
        <f t="shared" si="3"/>
        <v>0</v>
      </c>
      <c r="L10" s="104">
        <v>1</v>
      </c>
      <c r="M10" s="99">
        <f t="shared" si="4"/>
        <v>2300</v>
      </c>
      <c r="N10" s="104"/>
      <c r="O10" s="99">
        <f t="shared" si="5"/>
        <v>0</v>
      </c>
      <c r="P10" s="104"/>
      <c r="Q10" s="99">
        <f t="shared" si="6"/>
        <v>0</v>
      </c>
      <c r="R10" s="101">
        <f t="shared" si="7"/>
        <v>1</v>
      </c>
      <c r="S10" s="102">
        <f t="shared" si="8"/>
        <v>2300</v>
      </c>
    </row>
    <row r="11" spans="1:19" ht="19.5" customHeight="1">
      <c r="A11" s="96" t="s">
        <v>60</v>
      </c>
      <c r="B11" s="20"/>
      <c r="C11" s="80">
        <f t="shared" si="0"/>
        <v>0</v>
      </c>
      <c r="D11" s="83"/>
      <c r="E11" s="80">
        <f t="shared" si="1"/>
        <v>0</v>
      </c>
      <c r="F11" s="83"/>
      <c r="G11" s="80">
        <f t="shared" si="2"/>
        <v>0</v>
      </c>
      <c r="H11" s="83"/>
      <c r="I11" s="80">
        <f t="shared" si="9"/>
        <v>0</v>
      </c>
      <c r="J11" s="83"/>
      <c r="K11" s="80">
        <f t="shared" si="3"/>
        <v>0</v>
      </c>
      <c r="L11" s="83"/>
      <c r="M11" s="80">
        <f t="shared" si="4"/>
        <v>0</v>
      </c>
      <c r="N11" s="83"/>
      <c r="O11" s="80">
        <f t="shared" si="5"/>
        <v>0</v>
      </c>
      <c r="P11" s="83"/>
      <c r="Q11" s="80">
        <f t="shared" si="6"/>
        <v>0</v>
      </c>
      <c r="R11" s="81">
        <f t="shared" si="7"/>
        <v>0</v>
      </c>
      <c r="S11" s="82">
        <f t="shared" si="8"/>
        <v>0</v>
      </c>
    </row>
    <row r="12" spans="1:19" ht="19.5" customHeight="1">
      <c r="A12" s="96" t="s">
        <v>61</v>
      </c>
      <c r="B12" s="103"/>
      <c r="C12" s="99">
        <f t="shared" si="0"/>
        <v>0</v>
      </c>
      <c r="D12" s="104"/>
      <c r="E12" s="99">
        <f t="shared" si="1"/>
        <v>0</v>
      </c>
      <c r="F12" s="105"/>
      <c r="G12" s="99">
        <f t="shared" si="2"/>
        <v>0</v>
      </c>
      <c r="H12" s="105"/>
      <c r="I12" s="99">
        <f t="shared" si="9"/>
        <v>0</v>
      </c>
      <c r="J12" s="104"/>
      <c r="K12" s="99">
        <f t="shared" si="3"/>
        <v>0</v>
      </c>
      <c r="L12" s="104">
        <v>1</v>
      </c>
      <c r="M12" s="99">
        <f t="shared" si="4"/>
        <v>2300</v>
      </c>
      <c r="N12" s="104"/>
      <c r="O12" s="99">
        <f t="shared" si="5"/>
        <v>0</v>
      </c>
      <c r="P12" s="104"/>
      <c r="Q12" s="99">
        <f t="shared" si="6"/>
        <v>0</v>
      </c>
      <c r="R12" s="101">
        <f t="shared" si="7"/>
        <v>1</v>
      </c>
      <c r="S12" s="102">
        <f t="shared" si="8"/>
        <v>2300</v>
      </c>
    </row>
    <row r="13" spans="1:19" ht="19.5" customHeight="1">
      <c r="A13" s="96" t="s">
        <v>62</v>
      </c>
      <c r="B13" s="20"/>
      <c r="C13" s="80">
        <f t="shared" si="0"/>
        <v>0</v>
      </c>
      <c r="D13" s="83"/>
      <c r="E13" s="80">
        <f t="shared" si="1"/>
        <v>0</v>
      </c>
      <c r="F13" s="83"/>
      <c r="G13" s="80">
        <f t="shared" si="2"/>
        <v>0</v>
      </c>
      <c r="H13" s="83"/>
      <c r="I13" s="80">
        <f t="shared" si="9"/>
        <v>0</v>
      </c>
      <c r="J13" s="83"/>
      <c r="K13" s="80">
        <f t="shared" si="3"/>
        <v>0</v>
      </c>
      <c r="L13" s="83"/>
      <c r="M13" s="80">
        <f t="shared" si="4"/>
        <v>0</v>
      </c>
      <c r="N13" s="83"/>
      <c r="O13" s="80">
        <f t="shared" si="5"/>
        <v>0</v>
      </c>
      <c r="P13" s="83"/>
      <c r="Q13" s="80">
        <f t="shared" si="6"/>
        <v>0</v>
      </c>
      <c r="R13" s="81">
        <f t="shared" si="7"/>
        <v>0</v>
      </c>
      <c r="S13" s="82">
        <f t="shared" si="8"/>
        <v>0</v>
      </c>
    </row>
    <row r="14" spans="1:19" ht="19.5" customHeight="1">
      <c r="A14" s="96" t="s">
        <v>63</v>
      </c>
      <c r="B14" s="20"/>
      <c r="C14" s="80">
        <f t="shared" si="0"/>
        <v>0</v>
      </c>
      <c r="D14" s="83"/>
      <c r="E14" s="80">
        <f t="shared" si="1"/>
        <v>0</v>
      </c>
      <c r="F14" s="83"/>
      <c r="G14" s="80">
        <f t="shared" si="2"/>
        <v>0</v>
      </c>
      <c r="H14" s="83"/>
      <c r="I14" s="80">
        <f t="shared" si="9"/>
        <v>0</v>
      </c>
      <c r="J14" s="83"/>
      <c r="K14" s="80">
        <f t="shared" si="3"/>
        <v>0</v>
      </c>
      <c r="L14" s="83"/>
      <c r="M14" s="80">
        <f t="shared" si="4"/>
        <v>0</v>
      </c>
      <c r="N14" s="83"/>
      <c r="O14" s="80">
        <f t="shared" si="5"/>
        <v>0</v>
      </c>
      <c r="P14" s="83"/>
      <c r="Q14" s="80">
        <f t="shared" si="6"/>
        <v>0</v>
      </c>
      <c r="R14" s="81">
        <f t="shared" si="7"/>
        <v>0</v>
      </c>
      <c r="S14" s="82">
        <f t="shared" si="8"/>
        <v>0</v>
      </c>
    </row>
    <row r="15" spans="1:19" ht="19.5" customHeight="1">
      <c r="A15" s="96" t="s">
        <v>64</v>
      </c>
      <c r="B15" s="103"/>
      <c r="C15" s="99">
        <f t="shared" si="0"/>
        <v>0</v>
      </c>
      <c r="D15" s="104"/>
      <c r="E15" s="99">
        <f t="shared" si="1"/>
        <v>0</v>
      </c>
      <c r="F15" s="104"/>
      <c r="G15" s="99">
        <f t="shared" si="2"/>
        <v>0</v>
      </c>
      <c r="H15" s="104"/>
      <c r="I15" s="99">
        <f t="shared" si="9"/>
        <v>0</v>
      </c>
      <c r="J15" s="104"/>
      <c r="K15" s="99">
        <f t="shared" si="3"/>
        <v>0</v>
      </c>
      <c r="L15" s="104">
        <v>1</v>
      </c>
      <c r="M15" s="99">
        <f t="shared" si="4"/>
        <v>2300</v>
      </c>
      <c r="N15" s="104"/>
      <c r="O15" s="99">
        <f t="shared" si="5"/>
        <v>0</v>
      </c>
      <c r="P15" s="104"/>
      <c r="Q15" s="99">
        <f t="shared" si="6"/>
        <v>0</v>
      </c>
      <c r="R15" s="101">
        <f t="shared" si="7"/>
        <v>1</v>
      </c>
      <c r="S15" s="102">
        <f t="shared" si="8"/>
        <v>2300</v>
      </c>
    </row>
    <row r="16" spans="1:19" ht="19.5" customHeight="1">
      <c r="A16" s="96" t="s">
        <v>65</v>
      </c>
      <c r="B16" s="103"/>
      <c r="C16" s="99">
        <f t="shared" si="0"/>
        <v>0</v>
      </c>
      <c r="D16" s="104"/>
      <c r="E16" s="99">
        <f t="shared" si="1"/>
        <v>0</v>
      </c>
      <c r="F16" s="104"/>
      <c r="G16" s="99">
        <f t="shared" si="2"/>
        <v>0</v>
      </c>
      <c r="H16" s="104"/>
      <c r="I16" s="99">
        <f t="shared" si="9"/>
        <v>0</v>
      </c>
      <c r="J16" s="104"/>
      <c r="K16" s="99">
        <f t="shared" si="3"/>
        <v>0</v>
      </c>
      <c r="L16" s="104">
        <v>1</v>
      </c>
      <c r="M16" s="99">
        <f t="shared" si="4"/>
        <v>2300</v>
      </c>
      <c r="N16" s="104"/>
      <c r="O16" s="99">
        <f t="shared" si="5"/>
        <v>0</v>
      </c>
      <c r="P16" s="104"/>
      <c r="Q16" s="99">
        <f t="shared" si="6"/>
        <v>0</v>
      </c>
      <c r="R16" s="101">
        <f t="shared" si="7"/>
        <v>1</v>
      </c>
      <c r="S16" s="102">
        <f t="shared" si="8"/>
        <v>2300</v>
      </c>
    </row>
    <row r="17" spans="1:19" ht="19.5" customHeight="1">
      <c r="A17" s="96" t="s">
        <v>66</v>
      </c>
      <c r="B17" s="103"/>
      <c r="C17" s="99">
        <f t="shared" si="0"/>
        <v>0</v>
      </c>
      <c r="D17" s="104"/>
      <c r="E17" s="99">
        <f t="shared" si="1"/>
        <v>0</v>
      </c>
      <c r="F17" s="104"/>
      <c r="G17" s="99">
        <f t="shared" si="2"/>
        <v>0</v>
      </c>
      <c r="H17" s="104"/>
      <c r="I17" s="99">
        <f t="shared" si="9"/>
        <v>0</v>
      </c>
      <c r="J17" s="104"/>
      <c r="K17" s="99">
        <f t="shared" si="3"/>
        <v>0</v>
      </c>
      <c r="L17" s="104">
        <v>2</v>
      </c>
      <c r="M17" s="99">
        <f t="shared" si="4"/>
        <v>4600</v>
      </c>
      <c r="N17" s="104"/>
      <c r="O17" s="99">
        <f t="shared" si="5"/>
        <v>0</v>
      </c>
      <c r="P17" s="104"/>
      <c r="Q17" s="99">
        <f t="shared" si="6"/>
        <v>0</v>
      </c>
      <c r="R17" s="101">
        <f t="shared" si="7"/>
        <v>2</v>
      </c>
      <c r="S17" s="102">
        <f t="shared" si="8"/>
        <v>4600</v>
      </c>
    </row>
    <row r="18" spans="1:19" ht="19.5" customHeight="1">
      <c r="A18" s="96" t="s">
        <v>67</v>
      </c>
      <c r="B18" s="20"/>
      <c r="C18" s="80">
        <f t="shared" si="0"/>
        <v>0</v>
      </c>
      <c r="D18" s="83"/>
      <c r="E18" s="80">
        <f t="shared" si="1"/>
        <v>0</v>
      </c>
      <c r="F18" s="83"/>
      <c r="G18" s="80">
        <f t="shared" si="2"/>
        <v>0</v>
      </c>
      <c r="H18" s="83"/>
      <c r="I18" s="80">
        <f t="shared" si="9"/>
        <v>0</v>
      </c>
      <c r="J18" s="83"/>
      <c r="K18" s="80">
        <f t="shared" si="3"/>
        <v>0</v>
      </c>
      <c r="L18" s="83"/>
      <c r="M18" s="80">
        <f t="shared" si="4"/>
        <v>0</v>
      </c>
      <c r="N18" s="83"/>
      <c r="O18" s="80">
        <f t="shared" si="5"/>
        <v>0</v>
      </c>
      <c r="P18" s="83"/>
      <c r="Q18" s="80">
        <f t="shared" si="6"/>
        <v>0</v>
      </c>
      <c r="R18" s="81">
        <f t="shared" si="7"/>
        <v>0</v>
      </c>
      <c r="S18" s="82">
        <f t="shared" si="8"/>
        <v>0</v>
      </c>
    </row>
    <row r="19" spans="1:19" ht="19.5" customHeight="1">
      <c r="A19" s="96" t="s">
        <v>68</v>
      </c>
      <c r="B19" s="103"/>
      <c r="C19" s="99">
        <f t="shared" si="0"/>
        <v>0</v>
      </c>
      <c r="D19" s="104"/>
      <c r="E19" s="99">
        <f t="shared" si="1"/>
        <v>0</v>
      </c>
      <c r="F19" s="104"/>
      <c r="G19" s="99">
        <f t="shared" si="2"/>
        <v>0</v>
      </c>
      <c r="H19" s="104"/>
      <c r="I19" s="99">
        <f t="shared" si="9"/>
        <v>0</v>
      </c>
      <c r="J19" s="104"/>
      <c r="K19" s="99">
        <f t="shared" si="3"/>
        <v>0</v>
      </c>
      <c r="L19" s="104">
        <v>2</v>
      </c>
      <c r="M19" s="99">
        <f t="shared" si="4"/>
        <v>4600</v>
      </c>
      <c r="N19" s="104"/>
      <c r="O19" s="99">
        <f t="shared" si="5"/>
        <v>0</v>
      </c>
      <c r="P19" s="104"/>
      <c r="Q19" s="99">
        <f t="shared" si="6"/>
        <v>0</v>
      </c>
      <c r="R19" s="101">
        <f t="shared" si="7"/>
        <v>2</v>
      </c>
      <c r="S19" s="102">
        <f t="shared" si="8"/>
        <v>4600</v>
      </c>
    </row>
    <row r="20" spans="1:19" ht="19.5" customHeight="1">
      <c r="A20" s="96" t="s">
        <v>69</v>
      </c>
      <c r="B20" s="20"/>
      <c r="C20" s="80">
        <f t="shared" si="0"/>
        <v>0</v>
      </c>
      <c r="D20" s="83"/>
      <c r="E20" s="80">
        <f t="shared" si="1"/>
        <v>0</v>
      </c>
      <c r="F20" s="83"/>
      <c r="G20" s="80">
        <f t="shared" si="2"/>
        <v>0</v>
      </c>
      <c r="H20" s="83"/>
      <c r="I20" s="80">
        <f t="shared" si="9"/>
        <v>0</v>
      </c>
      <c r="J20" s="83"/>
      <c r="K20" s="80">
        <f t="shared" si="3"/>
        <v>0</v>
      </c>
      <c r="L20" s="83"/>
      <c r="M20" s="80">
        <f t="shared" si="4"/>
        <v>0</v>
      </c>
      <c r="N20" s="83"/>
      <c r="O20" s="80">
        <f t="shared" si="5"/>
        <v>0</v>
      </c>
      <c r="P20" s="83"/>
      <c r="Q20" s="80">
        <f t="shared" si="6"/>
        <v>0</v>
      </c>
      <c r="R20" s="81">
        <f t="shared" si="7"/>
        <v>0</v>
      </c>
      <c r="S20" s="82">
        <f t="shared" si="8"/>
        <v>0</v>
      </c>
    </row>
    <row r="21" spans="1:19" ht="19.5" customHeight="1">
      <c r="A21" s="96" t="s">
        <v>70</v>
      </c>
      <c r="B21" s="20"/>
      <c r="C21" s="80">
        <f t="shared" si="0"/>
        <v>0</v>
      </c>
      <c r="D21" s="83"/>
      <c r="E21" s="80">
        <f t="shared" si="1"/>
        <v>0</v>
      </c>
      <c r="F21" s="83"/>
      <c r="G21" s="80">
        <f t="shared" si="2"/>
        <v>0</v>
      </c>
      <c r="H21" s="83"/>
      <c r="I21" s="80">
        <f t="shared" si="9"/>
        <v>0</v>
      </c>
      <c r="J21" s="83"/>
      <c r="K21" s="80">
        <f t="shared" si="3"/>
        <v>0</v>
      </c>
      <c r="L21" s="83"/>
      <c r="M21" s="80">
        <f t="shared" si="4"/>
        <v>0</v>
      </c>
      <c r="N21" s="83"/>
      <c r="O21" s="80">
        <f t="shared" si="5"/>
        <v>0</v>
      </c>
      <c r="P21" s="83"/>
      <c r="Q21" s="80">
        <f t="shared" si="6"/>
        <v>0</v>
      </c>
      <c r="R21" s="81">
        <f t="shared" si="7"/>
        <v>0</v>
      </c>
      <c r="S21" s="82">
        <f t="shared" si="8"/>
        <v>0</v>
      </c>
    </row>
    <row r="22" spans="1:19" ht="19.5" customHeight="1">
      <c r="A22" s="96" t="s">
        <v>71</v>
      </c>
      <c r="B22" s="103"/>
      <c r="C22" s="99">
        <f t="shared" si="0"/>
        <v>0</v>
      </c>
      <c r="D22" s="104"/>
      <c r="E22" s="99">
        <f t="shared" si="1"/>
        <v>0</v>
      </c>
      <c r="F22" s="104"/>
      <c r="G22" s="99">
        <f t="shared" si="2"/>
        <v>0</v>
      </c>
      <c r="H22" s="104"/>
      <c r="I22" s="99">
        <f t="shared" si="9"/>
        <v>0</v>
      </c>
      <c r="J22" s="104">
        <v>1</v>
      </c>
      <c r="K22" s="99">
        <f t="shared" si="3"/>
        <v>600</v>
      </c>
      <c r="L22" s="104"/>
      <c r="M22" s="99">
        <f t="shared" si="4"/>
        <v>0</v>
      </c>
      <c r="N22" s="104"/>
      <c r="O22" s="99">
        <f t="shared" si="5"/>
        <v>0</v>
      </c>
      <c r="P22" s="104"/>
      <c r="Q22" s="99">
        <f t="shared" si="6"/>
        <v>0</v>
      </c>
      <c r="R22" s="101">
        <f t="shared" si="7"/>
        <v>1</v>
      </c>
      <c r="S22" s="102">
        <f t="shared" si="8"/>
        <v>600</v>
      </c>
    </row>
    <row r="23" spans="1:19" ht="19.5" customHeight="1">
      <c r="A23" s="96" t="s">
        <v>72</v>
      </c>
      <c r="B23" s="20"/>
      <c r="C23" s="80">
        <f t="shared" si="0"/>
        <v>0</v>
      </c>
      <c r="D23" s="83"/>
      <c r="E23" s="80">
        <f t="shared" si="1"/>
        <v>0</v>
      </c>
      <c r="F23" s="83"/>
      <c r="G23" s="80">
        <f t="shared" si="2"/>
        <v>0</v>
      </c>
      <c r="H23" s="83"/>
      <c r="I23" s="80">
        <f t="shared" si="9"/>
        <v>0</v>
      </c>
      <c r="J23" s="83"/>
      <c r="K23" s="80">
        <f t="shared" si="3"/>
        <v>0</v>
      </c>
      <c r="L23" s="83"/>
      <c r="M23" s="80">
        <f t="shared" si="4"/>
        <v>0</v>
      </c>
      <c r="N23" s="83"/>
      <c r="O23" s="80">
        <f t="shared" si="5"/>
        <v>0</v>
      </c>
      <c r="P23" s="83"/>
      <c r="Q23" s="80">
        <f t="shared" si="6"/>
        <v>0</v>
      </c>
      <c r="R23" s="81">
        <f t="shared" si="7"/>
        <v>0</v>
      </c>
      <c r="S23" s="82">
        <f t="shared" si="8"/>
        <v>0</v>
      </c>
    </row>
    <row r="24" spans="1:19" ht="19.5" customHeight="1">
      <c r="A24" s="96" t="s">
        <v>73</v>
      </c>
      <c r="B24" s="20"/>
      <c r="C24" s="80">
        <f t="shared" si="0"/>
        <v>0</v>
      </c>
      <c r="D24" s="83"/>
      <c r="E24" s="80">
        <f t="shared" si="1"/>
        <v>0</v>
      </c>
      <c r="F24" s="83"/>
      <c r="G24" s="80">
        <f t="shared" si="2"/>
        <v>0</v>
      </c>
      <c r="H24" s="83"/>
      <c r="I24" s="80">
        <f t="shared" si="9"/>
        <v>0</v>
      </c>
      <c r="J24" s="83"/>
      <c r="K24" s="80">
        <f t="shared" si="3"/>
        <v>0</v>
      </c>
      <c r="L24" s="83"/>
      <c r="M24" s="80">
        <f t="shared" si="4"/>
        <v>0</v>
      </c>
      <c r="N24" s="83"/>
      <c r="O24" s="80">
        <f t="shared" si="5"/>
        <v>0</v>
      </c>
      <c r="P24" s="83"/>
      <c r="Q24" s="80">
        <f t="shared" si="6"/>
        <v>0</v>
      </c>
      <c r="R24" s="81">
        <f t="shared" si="7"/>
        <v>0</v>
      </c>
      <c r="S24" s="82">
        <f t="shared" si="8"/>
        <v>0</v>
      </c>
    </row>
    <row r="25" spans="1:19" ht="19.5" customHeight="1">
      <c r="A25" s="96" t="s">
        <v>74</v>
      </c>
      <c r="B25" s="103"/>
      <c r="C25" s="99">
        <f t="shared" si="0"/>
        <v>0</v>
      </c>
      <c r="D25" s="104"/>
      <c r="E25" s="99">
        <f t="shared" si="1"/>
        <v>0</v>
      </c>
      <c r="F25" s="104"/>
      <c r="G25" s="99">
        <f t="shared" si="2"/>
        <v>0</v>
      </c>
      <c r="H25" s="104"/>
      <c r="I25" s="99">
        <f t="shared" si="9"/>
        <v>0</v>
      </c>
      <c r="J25" s="104"/>
      <c r="K25" s="99">
        <f t="shared" si="3"/>
        <v>0</v>
      </c>
      <c r="L25" s="104">
        <v>1</v>
      </c>
      <c r="M25" s="99">
        <f t="shared" si="4"/>
        <v>2300</v>
      </c>
      <c r="N25" s="104"/>
      <c r="O25" s="99">
        <f t="shared" si="5"/>
        <v>0</v>
      </c>
      <c r="P25" s="104"/>
      <c r="Q25" s="99">
        <f t="shared" si="6"/>
        <v>0</v>
      </c>
      <c r="R25" s="101">
        <f t="shared" si="7"/>
        <v>1</v>
      </c>
      <c r="S25" s="102">
        <f t="shared" si="8"/>
        <v>2300</v>
      </c>
    </row>
    <row r="26" spans="1:19" ht="19.5" customHeight="1">
      <c r="A26" s="96" t="s">
        <v>75</v>
      </c>
      <c r="B26" s="20"/>
      <c r="C26" s="80">
        <f t="shared" si="0"/>
        <v>0</v>
      </c>
      <c r="D26" s="83"/>
      <c r="E26" s="80">
        <f t="shared" si="1"/>
        <v>0</v>
      </c>
      <c r="F26" s="83"/>
      <c r="G26" s="80">
        <f t="shared" si="2"/>
        <v>0</v>
      </c>
      <c r="H26" s="83"/>
      <c r="I26" s="80">
        <f t="shared" si="9"/>
        <v>0</v>
      </c>
      <c r="J26" s="83"/>
      <c r="K26" s="80">
        <f t="shared" si="3"/>
        <v>0</v>
      </c>
      <c r="L26" s="83"/>
      <c r="M26" s="80">
        <f t="shared" si="4"/>
        <v>0</v>
      </c>
      <c r="N26" s="83"/>
      <c r="O26" s="80">
        <f t="shared" si="5"/>
        <v>0</v>
      </c>
      <c r="P26" s="83"/>
      <c r="Q26" s="80">
        <f t="shared" si="6"/>
        <v>0</v>
      </c>
      <c r="R26" s="81">
        <f t="shared" si="7"/>
        <v>0</v>
      </c>
      <c r="S26" s="82">
        <f t="shared" si="8"/>
        <v>0</v>
      </c>
    </row>
    <row r="27" spans="1:19" ht="19.5" customHeight="1">
      <c r="A27" s="96" t="s">
        <v>76</v>
      </c>
      <c r="B27" s="20"/>
      <c r="C27" s="80">
        <f t="shared" si="0"/>
        <v>0</v>
      </c>
      <c r="D27" s="83"/>
      <c r="E27" s="80">
        <f t="shared" si="1"/>
        <v>0</v>
      </c>
      <c r="F27" s="83"/>
      <c r="G27" s="80">
        <f t="shared" si="2"/>
        <v>0</v>
      </c>
      <c r="H27" s="83"/>
      <c r="I27" s="80">
        <f t="shared" si="9"/>
        <v>0</v>
      </c>
      <c r="J27" s="83"/>
      <c r="K27" s="80">
        <f t="shared" si="3"/>
        <v>0</v>
      </c>
      <c r="L27" s="83"/>
      <c r="M27" s="80">
        <f t="shared" si="4"/>
        <v>0</v>
      </c>
      <c r="N27" s="83"/>
      <c r="O27" s="80">
        <f t="shared" si="5"/>
        <v>0</v>
      </c>
      <c r="P27" s="83"/>
      <c r="Q27" s="80">
        <f t="shared" si="6"/>
        <v>0</v>
      </c>
      <c r="R27" s="81">
        <f t="shared" si="7"/>
        <v>0</v>
      </c>
      <c r="S27" s="82">
        <f t="shared" si="8"/>
        <v>0</v>
      </c>
    </row>
    <row r="28" spans="1:19" ht="19.5" customHeight="1">
      <c r="A28" s="96" t="s">
        <v>77</v>
      </c>
      <c r="B28" s="103"/>
      <c r="C28" s="99">
        <f t="shared" si="0"/>
        <v>0</v>
      </c>
      <c r="D28" s="104"/>
      <c r="E28" s="99">
        <f t="shared" si="1"/>
        <v>0</v>
      </c>
      <c r="F28" s="104"/>
      <c r="G28" s="99">
        <f t="shared" si="2"/>
        <v>0</v>
      </c>
      <c r="H28" s="104"/>
      <c r="I28" s="99">
        <f t="shared" si="9"/>
        <v>0</v>
      </c>
      <c r="J28" s="104"/>
      <c r="K28" s="99">
        <f t="shared" si="3"/>
        <v>0</v>
      </c>
      <c r="L28" s="104">
        <v>2</v>
      </c>
      <c r="M28" s="99">
        <f t="shared" si="4"/>
        <v>4600</v>
      </c>
      <c r="N28" s="104"/>
      <c r="O28" s="99">
        <f t="shared" si="5"/>
        <v>0</v>
      </c>
      <c r="P28" s="104"/>
      <c r="Q28" s="99">
        <f t="shared" si="6"/>
        <v>0</v>
      </c>
      <c r="R28" s="101">
        <f t="shared" si="7"/>
        <v>2</v>
      </c>
      <c r="S28" s="102">
        <f t="shared" si="8"/>
        <v>4600</v>
      </c>
    </row>
    <row r="29" spans="1:19" ht="19.5" customHeight="1">
      <c r="A29" s="96" t="s">
        <v>78</v>
      </c>
      <c r="B29" s="20"/>
      <c r="C29" s="80">
        <f t="shared" si="0"/>
        <v>0</v>
      </c>
      <c r="D29" s="83"/>
      <c r="E29" s="80">
        <f t="shared" si="1"/>
        <v>0</v>
      </c>
      <c r="F29" s="83"/>
      <c r="G29" s="80">
        <f t="shared" si="2"/>
        <v>0</v>
      </c>
      <c r="H29" s="83"/>
      <c r="I29" s="80">
        <f t="shared" si="9"/>
        <v>0</v>
      </c>
      <c r="J29" s="83"/>
      <c r="K29" s="80">
        <f t="shared" si="3"/>
        <v>0</v>
      </c>
      <c r="L29" s="83"/>
      <c r="M29" s="80">
        <f t="shared" si="4"/>
        <v>0</v>
      </c>
      <c r="N29" s="83"/>
      <c r="O29" s="80">
        <f t="shared" si="5"/>
        <v>0</v>
      </c>
      <c r="P29" s="83"/>
      <c r="Q29" s="80">
        <f t="shared" si="6"/>
        <v>0</v>
      </c>
      <c r="R29" s="81">
        <f t="shared" si="7"/>
        <v>0</v>
      </c>
      <c r="S29" s="82">
        <f t="shared" si="8"/>
        <v>0</v>
      </c>
    </row>
    <row r="30" spans="1:19" ht="19.5" customHeight="1">
      <c r="A30" s="96" t="s">
        <v>79</v>
      </c>
      <c r="B30" s="20"/>
      <c r="C30" s="80">
        <f t="shared" si="0"/>
        <v>0</v>
      </c>
      <c r="D30" s="83"/>
      <c r="E30" s="80">
        <f t="shared" si="1"/>
        <v>0</v>
      </c>
      <c r="F30" s="83"/>
      <c r="G30" s="80">
        <f t="shared" si="2"/>
        <v>0</v>
      </c>
      <c r="H30" s="83"/>
      <c r="I30" s="80">
        <f t="shared" si="9"/>
        <v>0</v>
      </c>
      <c r="J30" s="83"/>
      <c r="K30" s="80">
        <f t="shared" si="3"/>
        <v>0</v>
      </c>
      <c r="L30" s="83"/>
      <c r="M30" s="80">
        <f t="shared" si="4"/>
        <v>0</v>
      </c>
      <c r="N30" s="83"/>
      <c r="O30" s="80">
        <f t="shared" si="5"/>
        <v>0</v>
      </c>
      <c r="P30" s="83"/>
      <c r="Q30" s="80">
        <f t="shared" si="6"/>
        <v>0</v>
      </c>
      <c r="R30" s="81">
        <f t="shared" si="7"/>
        <v>0</v>
      </c>
      <c r="S30" s="82">
        <f t="shared" si="8"/>
        <v>0</v>
      </c>
    </row>
    <row r="31" spans="1:19" ht="19.5" customHeight="1">
      <c r="A31" s="96" t="s">
        <v>80</v>
      </c>
      <c r="B31" s="103"/>
      <c r="C31" s="99">
        <f t="shared" si="0"/>
        <v>0</v>
      </c>
      <c r="D31" s="104"/>
      <c r="E31" s="99">
        <f t="shared" si="1"/>
        <v>0</v>
      </c>
      <c r="F31" s="104"/>
      <c r="G31" s="99">
        <f t="shared" si="2"/>
        <v>0</v>
      </c>
      <c r="H31" s="104"/>
      <c r="I31" s="99">
        <f t="shared" si="9"/>
        <v>0</v>
      </c>
      <c r="J31" s="104">
        <v>1</v>
      </c>
      <c r="K31" s="99">
        <f t="shared" si="3"/>
        <v>600</v>
      </c>
      <c r="L31" s="104"/>
      <c r="M31" s="99">
        <f t="shared" si="4"/>
        <v>0</v>
      </c>
      <c r="N31" s="104"/>
      <c r="O31" s="99">
        <f t="shared" si="5"/>
        <v>0</v>
      </c>
      <c r="P31" s="104"/>
      <c r="Q31" s="99">
        <f t="shared" si="6"/>
        <v>0</v>
      </c>
      <c r="R31" s="101">
        <f t="shared" si="7"/>
        <v>1</v>
      </c>
      <c r="S31" s="102">
        <f t="shared" si="8"/>
        <v>600</v>
      </c>
    </row>
    <row r="32" spans="1:19" ht="19.5" customHeight="1">
      <c r="A32" s="96" t="s">
        <v>81</v>
      </c>
      <c r="B32" s="103"/>
      <c r="C32" s="99">
        <f t="shared" si="0"/>
        <v>0</v>
      </c>
      <c r="D32" s="104"/>
      <c r="E32" s="99">
        <f t="shared" si="1"/>
        <v>0</v>
      </c>
      <c r="F32" s="104"/>
      <c r="G32" s="99">
        <f t="shared" si="2"/>
        <v>0</v>
      </c>
      <c r="H32" s="104">
        <v>1</v>
      </c>
      <c r="I32" s="99">
        <f t="shared" si="9"/>
        <v>1200</v>
      </c>
      <c r="J32" s="104"/>
      <c r="K32" s="99">
        <f t="shared" si="3"/>
        <v>0</v>
      </c>
      <c r="L32" s="104"/>
      <c r="M32" s="99">
        <f t="shared" si="4"/>
        <v>0</v>
      </c>
      <c r="N32" s="104"/>
      <c r="O32" s="99">
        <f t="shared" si="5"/>
        <v>0</v>
      </c>
      <c r="P32" s="104"/>
      <c r="Q32" s="99">
        <f t="shared" si="6"/>
        <v>0</v>
      </c>
      <c r="R32" s="101">
        <f t="shared" si="7"/>
        <v>1</v>
      </c>
      <c r="S32" s="102">
        <f t="shared" si="8"/>
        <v>1200</v>
      </c>
    </row>
    <row r="33" spans="1:19" ht="19.5" customHeight="1">
      <c r="A33" s="96" t="s">
        <v>82</v>
      </c>
      <c r="B33" s="20"/>
      <c r="C33" s="80">
        <f t="shared" si="0"/>
        <v>0</v>
      </c>
      <c r="D33" s="83"/>
      <c r="E33" s="80">
        <f t="shared" si="1"/>
        <v>0</v>
      </c>
      <c r="F33" s="83"/>
      <c r="G33" s="80">
        <f t="shared" si="2"/>
        <v>0</v>
      </c>
      <c r="H33" s="83"/>
      <c r="I33" s="80">
        <f t="shared" si="9"/>
        <v>0</v>
      </c>
      <c r="J33" s="83"/>
      <c r="K33" s="80">
        <f t="shared" si="3"/>
        <v>0</v>
      </c>
      <c r="L33" s="83"/>
      <c r="M33" s="80">
        <f t="shared" si="4"/>
        <v>0</v>
      </c>
      <c r="N33" s="83"/>
      <c r="O33" s="80">
        <f t="shared" si="5"/>
        <v>0</v>
      </c>
      <c r="P33" s="83"/>
      <c r="Q33" s="80">
        <f t="shared" si="6"/>
        <v>0</v>
      </c>
      <c r="R33" s="81">
        <f t="shared" si="7"/>
        <v>0</v>
      </c>
      <c r="S33" s="82">
        <f t="shared" si="8"/>
        <v>0</v>
      </c>
    </row>
    <row r="34" spans="1:19" ht="19.5" customHeight="1">
      <c r="A34" s="96" t="s">
        <v>83</v>
      </c>
      <c r="B34" s="103"/>
      <c r="C34" s="99">
        <f t="shared" si="0"/>
        <v>0</v>
      </c>
      <c r="D34" s="104"/>
      <c r="E34" s="99">
        <f t="shared" si="1"/>
        <v>0</v>
      </c>
      <c r="F34" s="104"/>
      <c r="G34" s="99">
        <f t="shared" si="2"/>
        <v>0</v>
      </c>
      <c r="H34" s="104"/>
      <c r="I34" s="99">
        <f t="shared" si="9"/>
        <v>0</v>
      </c>
      <c r="J34" s="104"/>
      <c r="K34" s="99">
        <f t="shared" si="3"/>
        <v>0</v>
      </c>
      <c r="L34" s="104">
        <v>4</v>
      </c>
      <c r="M34" s="99">
        <f t="shared" si="4"/>
        <v>9200</v>
      </c>
      <c r="N34" s="104"/>
      <c r="O34" s="99">
        <f t="shared" si="5"/>
        <v>0</v>
      </c>
      <c r="P34" s="104"/>
      <c r="Q34" s="99">
        <f t="shared" si="6"/>
        <v>0</v>
      </c>
      <c r="R34" s="101">
        <f t="shared" si="7"/>
        <v>4</v>
      </c>
      <c r="S34" s="102">
        <f t="shared" si="8"/>
        <v>9200</v>
      </c>
    </row>
    <row r="35" spans="1:19" ht="19.5" customHeight="1">
      <c r="A35" s="96" t="s">
        <v>84</v>
      </c>
      <c r="B35" s="103"/>
      <c r="C35" s="99">
        <f t="shared" si="0"/>
        <v>0</v>
      </c>
      <c r="D35" s="104"/>
      <c r="E35" s="99">
        <f t="shared" si="1"/>
        <v>0</v>
      </c>
      <c r="F35" s="104"/>
      <c r="G35" s="99">
        <f t="shared" si="2"/>
        <v>0</v>
      </c>
      <c r="H35" s="104"/>
      <c r="I35" s="99">
        <f t="shared" si="9"/>
        <v>0</v>
      </c>
      <c r="J35" s="104"/>
      <c r="K35" s="99">
        <f t="shared" si="3"/>
        <v>0</v>
      </c>
      <c r="L35" s="104">
        <v>1</v>
      </c>
      <c r="M35" s="99">
        <f t="shared" si="4"/>
        <v>2300</v>
      </c>
      <c r="N35" s="104"/>
      <c r="O35" s="99">
        <f t="shared" si="5"/>
        <v>0</v>
      </c>
      <c r="P35" s="104"/>
      <c r="Q35" s="99">
        <f t="shared" si="6"/>
        <v>0</v>
      </c>
      <c r="R35" s="101">
        <f t="shared" si="7"/>
        <v>1</v>
      </c>
      <c r="S35" s="102">
        <f t="shared" si="8"/>
        <v>2300</v>
      </c>
    </row>
    <row r="36" spans="1:19" ht="19.5" customHeight="1">
      <c r="A36" s="96" t="s">
        <v>85</v>
      </c>
      <c r="B36" s="20"/>
      <c r="C36" s="80">
        <f t="shared" si="0"/>
        <v>0</v>
      </c>
      <c r="D36" s="83"/>
      <c r="E36" s="80">
        <f t="shared" si="1"/>
        <v>0</v>
      </c>
      <c r="F36" s="83"/>
      <c r="G36" s="80">
        <f t="shared" si="2"/>
        <v>0</v>
      </c>
      <c r="H36" s="83"/>
      <c r="I36" s="80">
        <f t="shared" si="9"/>
        <v>0</v>
      </c>
      <c r="J36" s="83"/>
      <c r="K36" s="80">
        <f t="shared" si="3"/>
        <v>0</v>
      </c>
      <c r="L36" s="83"/>
      <c r="M36" s="80">
        <f t="shared" si="4"/>
        <v>0</v>
      </c>
      <c r="N36" s="83"/>
      <c r="O36" s="80">
        <f t="shared" si="5"/>
        <v>0</v>
      </c>
      <c r="P36" s="83"/>
      <c r="Q36" s="80">
        <f t="shared" si="6"/>
        <v>0</v>
      </c>
      <c r="R36" s="81">
        <f t="shared" si="7"/>
        <v>0</v>
      </c>
      <c r="S36" s="82">
        <f t="shared" si="8"/>
        <v>0</v>
      </c>
    </row>
    <row r="37" spans="1:19" ht="19.5" customHeight="1">
      <c r="A37" s="96" t="s">
        <v>86</v>
      </c>
      <c r="B37" s="20"/>
      <c r="C37" s="80">
        <f t="shared" si="0"/>
        <v>0</v>
      </c>
      <c r="D37" s="83"/>
      <c r="E37" s="80">
        <f t="shared" si="1"/>
        <v>0</v>
      </c>
      <c r="F37" s="83"/>
      <c r="G37" s="80">
        <f t="shared" si="2"/>
        <v>0</v>
      </c>
      <c r="H37" s="83"/>
      <c r="I37" s="80">
        <f t="shared" si="9"/>
        <v>0</v>
      </c>
      <c r="J37" s="83"/>
      <c r="K37" s="80">
        <f t="shared" si="3"/>
        <v>0</v>
      </c>
      <c r="L37" s="83"/>
      <c r="M37" s="80">
        <f t="shared" si="4"/>
        <v>0</v>
      </c>
      <c r="N37" s="83"/>
      <c r="O37" s="80">
        <f t="shared" si="5"/>
        <v>0</v>
      </c>
      <c r="P37" s="83"/>
      <c r="Q37" s="80">
        <f t="shared" si="6"/>
        <v>0</v>
      </c>
      <c r="R37" s="81">
        <f t="shared" si="7"/>
        <v>0</v>
      </c>
      <c r="S37" s="82">
        <f t="shared" si="8"/>
        <v>0</v>
      </c>
    </row>
    <row r="38" spans="1:19" ht="19.5" customHeight="1">
      <c r="A38" s="96" t="s">
        <v>87</v>
      </c>
      <c r="B38" s="103"/>
      <c r="C38" s="99">
        <f t="shared" si="0"/>
        <v>0</v>
      </c>
      <c r="D38" s="104"/>
      <c r="E38" s="99">
        <f t="shared" si="1"/>
        <v>0</v>
      </c>
      <c r="F38" s="104"/>
      <c r="G38" s="99">
        <f t="shared" si="2"/>
        <v>0</v>
      </c>
      <c r="H38" s="104"/>
      <c r="I38" s="99">
        <f t="shared" si="9"/>
        <v>0</v>
      </c>
      <c r="J38" s="104"/>
      <c r="K38" s="99">
        <f t="shared" si="3"/>
        <v>0</v>
      </c>
      <c r="L38" s="104">
        <v>1</v>
      </c>
      <c r="M38" s="99">
        <f t="shared" si="4"/>
        <v>2300</v>
      </c>
      <c r="N38" s="104"/>
      <c r="O38" s="99">
        <f t="shared" si="5"/>
        <v>0</v>
      </c>
      <c r="P38" s="104"/>
      <c r="Q38" s="99">
        <f t="shared" si="6"/>
        <v>0</v>
      </c>
      <c r="R38" s="101">
        <f t="shared" si="7"/>
        <v>1</v>
      </c>
      <c r="S38" s="102">
        <f t="shared" si="8"/>
        <v>2300</v>
      </c>
    </row>
    <row r="39" spans="1:19" ht="19.5" customHeight="1">
      <c r="A39" s="96" t="s">
        <v>88</v>
      </c>
      <c r="B39" s="20"/>
      <c r="C39" s="80">
        <f t="shared" si="0"/>
        <v>0</v>
      </c>
      <c r="D39" s="83"/>
      <c r="E39" s="80">
        <f t="shared" si="1"/>
        <v>0</v>
      </c>
      <c r="F39" s="83"/>
      <c r="G39" s="80">
        <f t="shared" si="2"/>
        <v>0</v>
      </c>
      <c r="H39" s="83"/>
      <c r="I39" s="80">
        <f t="shared" si="9"/>
        <v>0</v>
      </c>
      <c r="J39" s="83"/>
      <c r="K39" s="80">
        <f t="shared" si="3"/>
        <v>0</v>
      </c>
      <c r="L39" s="83"/>
      <c r="M39" s="80">
        <f t="shared" si="4"/>
        <v>0</v>
      </c>
      <c r="N39" s="83"/>
      <c r="O39" s="80">
        <f t="shared" si="5"/>
        <v>0</v>
      </c>
      <c r="P39" s="83"/>
      <c r="Q39" s="80">
        <f t="shared" si="6"/>
        <v>0</v>
      </c>
      <c r="R39" s="81">
        <f t="shared" si="7"/>
        <v>0</v>
      </c>
      <c r="S39" s="82">
        <f t="shared" si="8"/>
        <v>0</v>
      </c>
    </row>
    <row r="40" spans="1:19" ht="19.5" customHeight="1">
      <c r="A40" s="96" t="s">
        <v>89</v>
      </c>
      <c r="B40" s="103"/>
      <c r="C40" s="99">
        <f t="shared" si="0"/>
        <v>0</v>
      </c>
      <c r="D40" s="104"/>
      <c r="E40" s="99">
        <f t="shared" si="1"/>
        <v>0</v>
      </c>
      <c r="F40" s="104"/>
      <c r="G40" s="99">
        <f t="shared" si="2"/>
        <v>0</v>
      </c>
      <c r="H40" s="104">
        <v>1</v>
      </c>
      <c r="I40" s="99">
        <f t="shared" si="9"/>
        <v>1200</v>
      </c>
      <c r="J40" s="104"/>
      <c r="K40" s="99">
        <f t="shared" si="3"/>
        <v>0</v>
      </c>
      <c r="L40" s="104"/>
      <c r="M40" s="99">
        <f t="shared" si="4"/>
        <v>0</v>
      </c>
      <c r="N40" s="104"/>
      <c r="O40" s="99">
        <f t="shared" si="5"/>
        <v>0</v>
      </c>
      <c r="P40" s="104"/>
      <c r="Q40" s="99">
        <f t="shared" si="6"/>
        <v>0</v>
      </c>
      <c r="R40" s="101">
        <f t="shared" si="7"/>
        <v>1</v>
      </c>
      <c r="S40" s="102">
        <f t="shared" si="8"/>
        <v>1200</v>
      </c>
    </row>
    <row r="41" spans="1:19" ht="19.5" customHeight="1">
      <c r="A41" s="96" t="s">
        <v>90</v>
      </c>
      <c r="B41" s="20"/>
      <c r="C41" s="80">
        <f t="shared" si="0"/>
        <v>0</v>
      </c>
      <c r="D41" s="83"/>
      <c r="E41" s="80">
        <f t="shared" si="1"/>
        <v>0</v>
      </c>
      <c r="F41" s="83"/>
      <c r="G41" s="80">
        <f t="shared" si="2"/>
        <v>0</v>
      </c>
      <c r="H41" s="83"/>
      <c r="I41" s="80">
        <f t="shared" si="9"/>
        <v>0</v>
      </c>
      <c r="J41" s="83"/>
      <c r="K41" s="80">
        <f t="shared" si="3"/>
        <v>0</v>
      </c>
      <c r="L41" s="83"/>
      <c r="M41" s="80">
        <f t="shared" si="4"/>
        <v>0</v>
      </c>
      <c r="N41" s="83"/>
      <c r="O41" s="80">
        <f t="shared" si="5"/>
        <v>0</v>
      </c>
      <c r="P41" s="83"/>
      <c r="Q41" s="80">
        <f t="shared" si="6"/>
        <v>0</v>
      </c>
      <c r="R41" s="81">
        <f t="shared" si="7"/>
        <v>0</v>
      </c>
      <c r="S41" s="82">
        <f t="shared" si="8"/>
        <v>0</v>
      </c>
    </row>
    <row r="42" spans="1:19" ht="19.5" customHeight="1">
      <c r="A42" s="96" t="s">
        <v>91</v>
      </c>
      <c r="B42" s="20"/>
      <c r="C42" s="80">
        <f t="shared" si="0"/>
        <v>0</v>
      </c>
      <c r="D42" s="83"/>
      <c r="E42" s="80">
        <f t="shared" si="1"/>
        <v>0</v>
      </c>
      <c r="F42" s="83"/>
      <c r="G42" s="80">
        <f t="shared" si="2"/>
        <v>0</v>
      </c>
      <c r="H42" s="83"/>
      <c r="I42" s="80">
        <f t="shared" si="9"/>
        <v>0</v>
      </c>
      <c r="J42" s="83"/>
      <c r="K42" s="80">
        <f t="shared" si="3"/>
        <v>0</v>
      </c>
      <c r="L42" s="83"/>
      <c r="M42" s="80">
        <f t="shared" si="4"/>
        <v>0</v>
      </c>
      <c r="N42" s="83"/>
      <c r="O42" s="80">
        <f t="shared" si="5"/>
        <v>0</v>
      </c>
      <c r="P42" s="83"/>
      <c r="Q42" s="80">
        <f t="shared" si="6"/>
        <v>0</v>
      </c>
      <c r="R42" s="81">
        <f t="shared" si="7"/>
        <v>0</v>
      </c>
      <c r="S42" s="82">
        <f t="shared" si="8"/>
        <v>0</v>
      </c>
    </row>
    <row r="43" spans="1:19" ht="19.5" customHeight="1" thickBot="1">
      <c r="A43" s="97" t="s">
        <v>92</v>
      </c>
      <c r="B43" s="106"/>
      <c r="C43" s="99">
        <f t="shared" si="0"/>
        <v>0</v>
      </c>
      <c r="D43" s="107"/>
      <c r="E43" s="99">
        <f t="shared" si="1"/>
        <v>0</v>
      </c>
      <c r="F43" s="107"/>
      <c r="G43" s="99">
        <f t="shared" si="2"/>
        <v>0</v>
      </c>
      <c r="H43" s="107"/>
      <c r="I43" s="99">
        <f t="shared" si="9"/>
        <v>0</v>
      </c>
      <c r="J43" s="107"/>
      <c r="K43" s="99">
        <f t="shared" si="3"/>
        <v>0</v>
      </c>
      <c r="L43" s="107">
        <v>1</v>
      </c>
      <c r="M43" s="99">
        <f t="shared" si="4"/>
        <v>2300</v>
      </c>
      <c r="N43" s="107"/>
      <c r="O43" s="99">
        <f t="shared" si="5"/>
        <v>0</v>
      </c>
      <c r="P43" s="107"/>
      <c r="Q43" s="99">
        <f t="shared" si="6"/>
        <v>0</v>
      </c>
      <c r="R43" s="101">
        <f t="shared" si="7"/>
        <v>1</v>
      </c>
      <c r="S43" s="102">
        <f t="shared" si="8"/>
        <v>2300</v>
      </c>
    </row>
    <row r="44" spans="1:19" ht="19.5" customHeight="1" thickBot="1">
      <c r="A44" s="98" t="s">
        <v>3</v>
      </c>
      <c r="B44" s="85">
        <f>SUM(B4:B43)</f>
        <v>0</v>
      </c>
      <c r="C44" s="85">
        <f aca="true" t="shared" si="10" ref="C44:Q44">SUM(C4:C43)</f>
        <v>0</v>
      </c>
      <c r="D44" s="85">
        <f t="shared" si="10"/>
        <v>0</v>
      </c>
      <c r="E44" s="85">
        <f t="shared" si="10"/>
        <v>0</v>
      </c>
      <c r="F44" s="85">
        <f t="shared" si="10"/>
        <v>0</v>
      </c>
      <c r="G44" s="85">
        <f t="shared" si="10"/>
        <v>0</v>
      </c>
      <c r="H44" s="85">
        <f t="shared" si="10"/>
        <v>2</v>
      </c>
      <c r="I44" s="85">
        <f t="shared" si="10"/>
        <v>2400</v>
      </c>
      <c r="J44" s="85">
        <f t="shared" si="10"/>
        <v>2</v>
      </c>
      <c r="K44" s="85">
        <f t="shared" si="10"/>
        <v>1200</v>
      </c>
      <c r="L44" s="85">
        <f t="shared" si="10"/>
        <v>20</v>
      </c>
      <c r="M44" s="85">
        <f t="shared" si="10"/>
        <v>46000</v>
      </c>
      <c r="N44" s="85">
        <f t="shared" si="10"/>
        <v>0</v>
      </c>
      <c r="O44" s="85">
        <f t="shared" si="10"/>
        <v>0</v>
      </c>
      <c r="P44" s="85">
        <f t="shared" si="10"/>
        <v>0</v>
      </c>
      <c r="Q44" s="85">
        <f t="shared" si="10"/>
        <v>0</v>
      </c>
      <c r="R44" s="86">
        <f>SUM(R4:R43)</f>
        <v>24</v>
      </c>
      <c r="S44" s="87">
        <f>SUM(S4:S43)</f>
        <v>49600</v>
      </c>
    </row>
    <row r="45" spans="1:19" ht="12.7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1:19" ht="12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1:19" ht="12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1:19" ht="12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1:19" ht="12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1:19" ht="12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1:19" ht="12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1:19" ht="12.7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1:19" ht="12.7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1:19" ht="12.7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1:19" ht="12.7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1:19" ht="12.7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1:19" ht="12.7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1:19" ht="12.7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1:19" ht="12.7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1:19" ht="12.7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1:19" ht="12.7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1:19" ht="12.7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</sheetData>
  <mergeCells count="19">
    <mergeCell ref="N1:O1"/>
    <mergeCell ref="P1:Q1"/>
    <mergeCell ref="N2:N3"/>
    <mergeCell ref="P2:P3"/>
    <mergeCell ref="F1:G1"/>
    <mergeCell ref="F2:F3"/>
    <mergeCell ref="B1:C1"/>
    <mergeCell ref="A1:A3"/>
    <mergeCell ref="B2:B3"/>
    <mergeCell ref="R1:R3"/>
    <mergeCell ref="S1:S3"/>
    <mergeCell ref="L2:L3"/>
    <mergeCell ref="D2:D3"/>
    <mergeCell ref="J2:J3"/>
    <mergeCell ref="H2:H3"/>
    <mergeCell ref="L1:M1"/>
    <mergeCell ref="D1:E1"/>
    <mergeCell ref="J1:K1"/>
    <mergeCell ref="H1:I1"/>
  </mergeCells>
  <printOptions/>
  <pageMargins left="0.7874015748031497" right="0.7874015748031497" top="0.5905511811023623" bottom="0.5905511811023623" header="0.31496062992125984" footer="0.5118110236220472"/>
  <pageSetup fitToHeight="1" fitToWidth="1" horizontalDpi="600" verticalDpi="600" orientation="landscape" paperSize="9" scale="57" r:id="rId1"/>
  <headerFooter alignWithMargins="0">
    <oddHeader>&amp;L&amp;"Arial CE,Tučné"&amp;14Rozdělení - autobusy pro ostatní dopravce provozující MHD - 2005</oddHeader>
    <oddFooter>&amp;C2/5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29.75390625" style="0" bestFit="1" customWidth="1"/>
    <col min="3" max="3" width="12.25390625" style="0" customWidth="1"/>
    <col min="5" max="5" width="11.75390625" style="0" customWidth="1"/>
    <col min="7" max="7" width="12.00390625" style="0" customWidth="1"/>
    <col min="9" max="9" width="13.125" style="0" customWidth="1"/>
  </cols>
  <sheetData>
    <row r="1" spans="1:12" ht="57" customHeight="1">
      <c r="A1" s="145" t="s">
        <v>4</v>
      </c>
      <c r="B1" s="148" t="s">
        <v>19</v>
      </c>
      <c r="C1" s="148"/>
      <c r="D1" s="148" t="s">
        <v>20</v>
      </c>
      <c r="E1" s="148"/>
      <c r="F1" s="148" t="s">
        <v>50</v>
      </c>
      <c r="G1" s="148"/>
      <c r="H1" s="148" t="s">
        <v>21</v>
      </c>
      <c r="I1" s="148"/>
      <c r="J1" s="153" t="s">
        <v>17</v>
      </c>
      <c r="K1" s="156" t="s">
        <v>2</v>
      </c>
      <c r="L1" s="79"/>
    </row>
    <row r="2" spans="1:12" ht="25.5">
      <c r="A2" s="146"/>
      <c r="B2" s="151" t="s">
        <v>11</v>
      </c>
      <c r="C2" s="91" t="s">
        <v>15</v>
      </c>
      <c r="D2" s="149" t="s">
        <v>11</v>
      </c>
      <c r="E2" s="91" t="s">
        <v>15</v>
      </c>
      <c r="F2" s="149" t="s">
        <v>11</v>
      </c>
      <c r="G2" s="91" t="s">
        <v>15</v>
      </c>
      <c r="H2" s="149" t="s">
        <v>11</v>
      </c>
      <c r="I2" s="91" t="s">
        <v>15</v>
      </c>
      <c r="J2" s="154"/>
      <c r="K2" s="157"/>
      <c r="L2" s="79"/>
    </row>
    <row r="3" spans="1:12" ht="13.5" thickBot="1">
      <c r="A3" s="147"/>
      <c r="B3" s="152"/>
      <c r="C3" s="92">
        <v>600</v>
      </c>
      <c r="D3" s="150"/>
      <c r="E3" s="92">
        <v>2300</v>
      </c>
      <c r="F3" s="150"/>
      <c r="G3" s="92">
        <v>900</v>
      </c>
      <c r="H3" s="150"/>
      <c r="I3" s="92">
        <v>3000</v>
      </c>
      <c r="J3" s="155"/>
      <c r="K3" s="158"/>
      <c r="L3" s="79"/>
    </row>
    <row r="4" spans="1:11" ht="19.5" customHeight="1">
      <c r="A4" s="88" t="s">
        <v>41</v>
      </c>
      <c r="B4" s="22">
        <v>12</v>
      </c>
      <c r="C4" s="22">
        <f aca="true" t="shared" si="0" ref="C4:C17">B4*$C$3</f>
        <v>7200</v>
      </c>
      <c r="D4" s="22"/>
      <c r="E4" s="22">
        <f aca="true" t="shared" si="1" ref="E4:E17">D4*$E$3</f>
        <v>0</v>
      </c>
      <c r="F4" s="22"/>
      <c r="G4" s="22">
        <f aca="true" t="shared" si="2" ref="G4:G17">F4*$G$3</f>
        <v>0</v>
      </c>
      <c r="H4" s="22"/>
      <c r="I4" s="22">
        <f aca="true" t="shared" si="3" ref="I4:I17">H4*$I$3</f>
        <v>0</v>
      </c>
      <c r="J4" s="23">
        <f>B4+D4+F4+H4</f>
        <v>12</v>
      </c>
      <c r="K4" s="23">
        <f aca="true" t="shared" si="4" ref="K4:K17">C4+E4+G4+I4</f>
        <v>7200</v>
      </c>
    </row>
    <row r="5" spans="1:11" ht="19.5" customHeight="1">
      <c r="A5" s="89" t="s">
        <v>35</v>
      </c>
      <c r="B5" s="21"/>
      <c r="C5" s="21">
        <f t="shared" si="0"/>
        <v>0</v>
      </c>
      <c r="D5" s="21"/>
      <c r="E5" s="21">
        <f t="shared" si="1"/>
        <v>0</v>
      </c>
      <c r="F5" s="21"/>
      <c r="G5" s="21">
        <f t="shared" si="2"/>
        <v>0</v>
      </c>
      <c r="H5" s="65">
        <v>1</v>
      </c>
      <c r="I5" s="21">
        <f t="shared" si="3"/>
        <v>3000</v>
      </c>
      <c r="J5" s="23">
        <f aca="true" t="shared" si="5" ref="J5:J17">B5+D5+F5+H5</f>
        <v>1</v>
      </c>
      <c r="K5" s="23">
        <f t="shared" si="4"/>
        <v>3000</v>
      </c>
    </row>
    <row r="6" spans="1:11" ht="19.5" customHeight="1">
      <c r="A6" s="89" t="s">
        <v>29</v>
      </c>
      <c r="B6" s="21"/>
      <c r="C6" s="21">
        <f t="shared" si="0"/>
        <v>0</v>
      </c>
      <c r="D6" s="21">
        <v>1</v>
      </c>
      <c r="E6" s="21">
        <f t="shared" si="1"/>
        <v>2300</v>
      </c>
      <c r="F6" s="21"/>
      <c r="G6" s="21">
        <f t="shared" si="2"/>
        <v>0</v>
      </c>
      <c r="H6" s="21"/>
      <c r="I6" s="21">
        <f t="shared" si="3"/>
        <v>0</v>
      </c>
      <c r="J6" s="23">
        <f t="shared" si="5"/>
        <v>1</v>
      </c>
      <c r="K6" s="23">
        <f t="shared" si="4"/>
        <v>2300</v>
      </c>
    </row>
    <row r="7" spans="1:11" ht="19.5" customHeight="1">
      <c r="A7" s="89" t="s">
        <v>42</v>
      </c>
      <c r="B7" s="21">
        <v>1</v>
      </c>
      <c r="C7" s="21">
        <f t="shared" si="0"/>
        <v>600</v>
      </c>
      <c r="D7" s="21">
        <v>2</v>
      </c>
      <c r="E7" s="21">
        <f t="shared" si="1"/>
        <v>4600</v>
      </c>
      <c r="F7" s="21"/>
      <c r="G7" s="21">
        <f t="shared" si="2"/>
        <v>0</v>
      </c>
      <c r="H7" s="21"/>
      <c r="I7" s="21">
        <f t="shared" si="3"/>
        <v>0</v>
      </c>
      <c r="J7" s="23">
        <f t="shared" si="5"/>
        <v>3</v>
      </c>
      <c r="K7" s="23">
        <f t="shared" si="4"/>
        <v>5200</v>
      </c>
    </row>
    <row r="8" spans="1:11" ht="19.5" customHeight="1">
      <c r="A8" s="89" t="s">
        <v>43</v>
      </c>
      <c r="B8" s="21">
        <v>1</v>
      </c>
      <c r="C8" s="21">
        <f t="shared" si="0"/>
        <v>600</v>
      </c>
      <c r="D8" s="21">
        <v>1</v>
      </c>
      <c r="E8" s="21">
        <f t="shared" si="1"/>
        <v>2300</v>
      </c>
      <c r="F8" s="21"/>
      <c r="G8" s="21">
        <f t="shared" si="2"/>
        <v>0</v>
      </c>
      <c r="H8" s="21"/>
      <c r="I8" s="21">
        <f t="shared" si="3"/>
        <v>0</v>
      </c>
      <c r="J8" s="23">
        <f t="shared" si="5"/>
        <v>2</v>
      </c>
      <c r="K8" s="23">
        <f t="shared" si="4"/>
        <v>2900</v>
      </c>
    </row>
    <row r="9" spans="1:11" ht="19.5" customHeight="1">
      <c r="A9" s="89" t="s">
        <v>30</v>
      </c>
      <c r="B9" s="21">
        <v>4</v>
      </c>
      <c r="C9" s="21">
        <f t="shared" si="0"/>
        <v>2400</v>
      </c>
      <c r="D9" s="21"/>
      <c r="E9" s="21">
        <f t="shared" si="1"/>
        <v>0</v>
      </c>
      <c r="F9" s="21"/>
      <c r="G9" s="21">
        <f t="shared" si="2"/>
        <v>0</v>
      </c>
      <c r="H9" s="21"/>
      <c r="I9" s="21">
        <f t="shared" si="3"/>
        <v>0</v>
      </c>
      <c r="J9" s="23">
        <f t="shared" si="5"/>
        <v>4</v>
      </c>
      <c r="K9" s="23">
        <f t="shared" si="4"/>
        <v>2400</v>
      </c>
    </row>
    <row r="10" spans="1:11" ht="19.5" customHeight="1">
      <c r="A10" s="89" t="s">
        <v>53</v>
      </c>
      <c r="B10" s="21"/>
      <c r="C10" s="21">
        <f t="shared" si="0"/>
        <v>0</v>
      </c>
      <c r="D10" s="21">
        <v>0</v>
      </c>
      <c r="E10" s="21">
        <f t="shared" si="1"/>
        <v>0</v>
      </c>
      <c r="F10" s="21"/>
      <c r="G10" s="21">
        <f t="shared" si="2"/>
        <v>0</v>
      </c>
      <c r="H10" s="21">
        <v>1</v>
      </c>
      <c r="I10" s="21">
        <f t="shared" si="3"/>
        <v>3000</v>
      </c>
      <c r="J10" s="23">
        <f t="shared" si="5"/>
        <v>1</v>
      </c>
      <c r="K10" s="23">
        <f t="shared" si="4"/>
        <v>3000</v>
      </c>
    </row>
    <row r="11" spans="1:11" ht="19.5" customHeight="1">
      <c r="A11" s="89" t="s">
        <v>44</v>
      </c>
      <c r="B11" s="21"/>
      <c r="C11" s="21">
        <f t="shared" si="0"/>
        <v>0</v>
      </c>
      <c r="D11" s="21">
        <v>3</v>
      </c>
      <c r="E11" s="21">
        <f t="shared" si="1"/>
        <v>6900</v>
      </c>
      <c r="F11" s="21"/>
      <c r="G11" s="21">
        <f t="shared" si="2"/>
        <v>0</v>
      </c>
      <c r="H11" s="21">
        <v>1</v>
      </c>
      <c r="I11" s="21">
        <f t="shared" si="3"/>
        <v>3000</v>
      </c>
      <c r="J11" s="23">
        <f t="shared" si="5"/>
        <v>4</v>
      </c>
      <c r="K11" s="23">
        <f t="shared" si="4"/>
        <v>9900</v>
      </c>
    </row>
    <row r="12" spans="1:11" ht="19.5" customHeight="1">
      <c r="A12" s="89" t="s">
        <v>37</v>
      </c>
      <c r="B12" s="21"/>
      <c r="C12" s="21">
        <f t="shared" si="0"/>
        <v>0</v>
      </c>
      <c r="D12" s="21">
        <v>4</v>
      </c>
      <c r="E12" s="21">
        <f t="shared" si="1"/>
        <v>9200</v>
      </c>
      <c r="F12" s="21"/>
      <c r="G12" s="21">
        <f t="shared" si="2"/>
        <v>0</v>
      </c>
      <c r="H12" s="21"/>
      <c r="I12" s="21">
        <f t="shared" si="3"/>
        <v>0</v>
      </c>
      <c r="J12" s="23">
        <f t="shared" si="5"/>
        <v>4</v>
      </c>
      <c r="K12" s="23">
        <f t="shared" si="4"/>
        <v>9200</v>
      </c>
    </row>
    <row r="13" spans="1:11" ht="19.5" customHeight="1">
      <c r="A13" s="89" t="s">
        <v>32</v>
      </c>
      <c r="B13" s="21"/>
      <c r="C13" s="21">
        <f t="shared" si="0"/>
        <v>0</v>
      </c>
      <c r="D13" s="21">
        <v>3</v>
      </c>
      <c r="E13" s="21">
        <f t="shared" si="1"/>
        <v>6900</v>
      </c>
      <c r="F13" s="21"/>
      <c r="G13" s="21">
        <f t="shared" si="2"/>
        <v>0</v>
      </c>
      <c r="H13" s="21"/>
      <c r="I13" s="21">
        <f t="shared" si="3"/>
        <v>0</v>
      </c>
      <c r="J13" s="23">
        <f t="shared" si="5"/>
        <v>3</v>
      </c>
      <c r="K13" s="23">
        <f t="shared" si="4"/>
        <v>6900</v>
      </c>
    </row>
    <row r="14" spans="1:11" ht="19.5" customHeight="1">
      <c r="A14" s="89" t="s">
        <v>33</v>
      </c>
      <c r="B14" s="21"/>
      <c r="C14" s="21">
        <f t="shared" si="0"/>
        <v>0</v>
      </c>
      <c r="D14" s="21">
        <v>4</v>
      </c>
      <c r="E14" s="21">
        <f t="shared" si="1"/>
        <v>9200</v>
      </c>
      <c r="F14" s="21"/>
      <c r="G14" s="21">
        <f t="shared" si="2"/>
        <v>0</v>
      </c>
      <c r="H14" s="21"/>
      <c r="I14" s="21">
        <f t="shared" si="3"/>
        <v>0</v>
      </c>
      <c r="J14" s="23">
        <f t="shared" si="5"/>
        <v>4</v>
      </c>
      <c r="K14" s="23">
        <f t="shared" si="4"/>
        <v>9200</v>
      </c>
    </row>
    <row r="15" spans="1:11" ht="19.5" customHeight="1">
      <c r="A15" s="89" t="s">
        <v>38</v>
      </c>
      <c r="B15" s="21">
        <v>1</v>
      </c>
      <c r="C15" s="21">
        <f t="shared" si="0"/>
        <v>600</v>
      </c>
      <c r="D15" s="21"/>
      <c r="E15" s="21">
        <f t="shared" si="1"/>
        <v>0</v>
      </c>
      <c r="F15" s="21"/>
      <c r="G15" s="21">
        <f t="shared" si="2"/>
        <v>0</v>
      </c>
      <c r="H15" s="21"/>
      <c r="I15" s="21">
        <f t="shared" si="3"/>
        <v>0</v>
      </c>
      <c r="J15" s="23">
        <f t="shared" si="5"/>
        <v>1</v>
      </c>
      <c r="K15" s="23">
        <f t="shared" si="4"/>
        <v>600</v>
      </c>
    </row>
    <row r="16" spans="1:11" ht="19.5" customHeight="1">
      <c r="A16" s="89" t="s">
        <v>34</v>
      </c>
      <c r="B16" s="21"/>
      <c r="C16" s="21">
        <f t="shared" si="0"/>
        <v>0</v>
      </c>
      <c r="D16" s="21"/>
      <c r="E16" s="21">
        <f t="shared" si="1"/>
        <v>0</v>
      </c>
      <c r="F16" s="21"/>
      <c r="G16" s="21">
        <f t="shared" si="2"/>
        <v>0</v>
      </c>
      <c r="H16" s="21">
        <v>1</v>
      </c>
      <c r="I16" s="21">
        <f t="shared" si="3"/>
        <v>3000</v>
      </c>
      <c r="J16" s="23">
        <f t="shared" si="5"/>
        <v>1</v>
      </c>
      <c r="K16" s="23">
        <f t="shared" si="4"/>
        <v>3000</v>
      </c>
    </row>
    <row r="17" spans="1:11" ht="19.5" customHeight="1">
      <c r="A17" s="89" t="s">
        <v>40</v>
      </c>
      <c r="B17" s="21"/>
      <c r="C17" s="21">
        <f t="shared" si="0"/>
        <v>0</v>
      </c>
      <c r="D17" s="21">
        <v>1</v>
      </c>
      <c r="E17" s="21">
        <f t="shared" si="1"/>
        <v>2300</v>
      </c>
      <c r="F17" s="21"/>
      <c r="G17" s="21">
        <f t="shared" si="2"/>
        <v>0</v>
      </c>
      <c r="H17" s="21"/>
      <c r="I17" s="21">
        <f t="shared" si="3"/>
        <v>0</v>
      </c>
      <c r="J17" s="23">
        <f t="shared" si="5"/>
        <v>1</v>
      </c>
      <c r="K17" s="23">
        <f t="shared" si="4"/>
        <v>2300</v>
      </c>
    </row>
    <row r="18" spans="1:11" ht="19.5" customHeight="1" thickBot="1">
      <c r="A18" s="90" t="s">
        <v>3</v>
      </c>
      <c r="B18" s="26">
        <f aca="true" t="shared" si="6" ref="B18:K18">SUM(B4:B17)</f>
        <v>19</v>
      </c>
      <c r="C18" s="26">
        <f t="shared" si="6"/>
        <v>11400</v>
      </c>
      <c r="D18" s="26">
        <f t="shared" si="6"/>
        <v>19</v>
      </c>
      <c r="E18" s="26">
        <f t="shared" si="6"/>
        <v>43700</v>
      </c>
      <c r="F18" s="26">
        <f t="shared" si="6"/>
        <v>0</v>
      </c>
      <c r="G18" s="26">
        <f t="shared" si="6"/>
        <v>0</v>
      </c>
      <c r="H18" s="26">
        <f t="shared" si="6"/>
        <v>4</v>
      </c>
      <c r="I18" s="26">
        <f t="shared" si="6"/>
        <v>12000</v>
      </c>
      <c r="J18" s="27">
        <f t="shared" si="6"/>
        <v>42</v>
      </c>
      <c r="K18" s="28">
        <f t="shared" si="6"/>
        <v>67100</v>
      </c>
    </row>
    <row r="23" ht="12.75">
      <c r="D23" s="25"/>
    </row>
  </sheetData>
  <mergeCells count="11">
    <mergeCell ref="F2:F3"/>
    <mergeCell ref="H2:H3"/>
    <mergeCell ref="J1:J3"/>
    <mergeCell ref="K1:K3"/>
    <mergeCell ref="F1:G1"/>
    <mergeCell ref="H1:I1"/>
    <mergeCell ref="A1:A3"/>
    <mergeCell ref="D1:E1"/>
    <mergeCell ref="B1:C1"/>
    <mergeCell ref="D2:D3"/>
    <mergeCell ref="B2:B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Header>&amp;L&amp;"Arial CE,Tučné"&amp;14Rozdělení - autobusy pro dopravní podniky provozující MHD - 2005</oddHeader>
    <oddFooter>&amp;C3/5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3">
      <selection activeCell="A24" sqref="A24:A26"/>
    </sheetView>
  </sheetViews>
  <sheetFormatPr defaultColWidth="9.00390625" defaultRowHeight="12.75"/>
  <cols>
    <col min="1" max="1" width="22.75390625" style="0" customWidth="1"/>
    <col min="2" max="2" width="11.25390625" style="0" customWidth="1"/>
    <col min="3" max="3" width="12.375" style="0" bestFit="1" customWidth="1"/>
    <col min="4" max="4" width="8.75390625" style="0" customWidth="1"/>
    <col min="5" max="7" width="9.375" style="0" customWidth="1"/>
    <col min="14" max="14" width="10.75390625" style="0" customWidth="1"/>
  </cols>
  <sheetData>
    <row r="1" spans="1:2" ht="21" thickBot="1">
      <c r="A1" s="3" t="s">
        <v>100</v>
      </c>
      <c r="B1" s="3"/>
    </row>
    <row r="2" spans="1:7" ht="25.5" customHeight="1">
      <c r="A2" s="171" t="s">
        <v>0</v>
      </c>
      <c r="B2" s="168" t="s">
        <v>10</v>
      </c>
      <c r="C2" s="169"/>
      <c r="D2" s="176" t="s">
        <v>17</v>
      </c>
      <c r="E2" s="165" t="s">
        <v>2</v>
      </c>
      <c r="F2" s="24"/>
      <c r="G2" s="24"/>
    </row>
    <row r="3" spans="1:9" ht="25.5" customHeight="1">
      <c r="A3" s="172"/>
      <c r="B3" s="174" t="s">
        <v>11</v>
      </c>
      <c r="C3" s="115" t="s">
        <v>15</v>
      </c>
      <c r="D3" s="177"/>
      <c r="E3" s="166"/>
      <c r="F3" s="24"/>
      <c r="G3" s="24"/>
      <c r="I3" s="8"/>
    </row>
    <row r="4" spans="1:7" ht="13.5" thickBot="1">
      <c r="A4" s="173"/>
      <c r="B4" s="175"/>
      <c r="C4" s="116">
        <v>14000</v>
      </c>
      <c r="D4" s="175"/>
      <c r="E4" s="167"/>
      <c r="F4" s="24"/>
      <c r="G4" s="24"/>
    </row>
    <row r="5" spans="1:7" ht="15.75" customHeight="1">
      <c r="A5" s="117" t="s">
        <v>32</v>
      </c>
      <c r="B5" s="29">
        <v>1</v>
      </c>
      <c r="C5" s="30">
        <f>B5*C4</f>
        <v>14000</v>
      </c>
      <c r="D5" s="37">
        <f aca="true" t="shared" si="0" ref="D5:E7">B5</f>
        <v>1</v>
      </c>
      <c r="E5" s="38">
        <f t="shared" si="0"/>
        <v>14000</v>
      </c>
      <c r="F5" s="24"/>
      <c r="G5" s="24"/>
    </row>
    <row r="6" spans="1:7" ht="17.25" customHeight="1">
      <c r="A6" s="117" t="s">
        <v>41</v>
      </c>
      <c r="B6" s="29">
        <v>1</v>
      </c>
      <c r="C6" s="30">
        <f>B6*C4</f>
        <v>14000</v>
      </c>
      <c r="D6" s="37">
        <f t="shared" si="0"/>
        <v>1</v>
      </c>
      <c r="E6" s="38">
        <f t="shared" si="0"/>
        <v>14000</v>
      </c>
      <c r="F6" s="24"/>
      <c r="G6" s="24"/>
    </row>
    <row r="7" spans="1:13" ht="19.5" customHeight="1" thickBot="1">
      <c r="A7" s="118" t="s">
        <v>34</v>
      </c>
      <c r="B7" s="31">
        <v>1</v>
      </c>
      <c r="C7" s="32">
        <f>B7*C4</f>
        <v>14000</v>
      </c>
      <c r="D7" s="39">
        <f t="shared" si="0"/>
        <v>1</v>
      </c>
      <c r="E7" s="40">
        <f t="shared" si="0"/>
        <v>14000</v>
      </c>
      <c r="F7" s="8"/>
      <c r="G7" s="8"/>
      <c r="J7" s="8"/>
      <c r="K7" s="8"/>
      <c r="L7" s="8"/>
      <c r="M7" s="8"/>
    </row>
    <row r="8" spans="1:13" ht="19.5" customHeight="1" thickBot="1">
      <c r="A8" s="119" t="s">
        <v>3</v>
      </c>
      <c r="B8" s="33">
        <f>SUM(B5:B7)</f>
        <v>3</v>
      </c>
      <c r="C8" s="34">
        <f>SUM(C5:C7)</f>
        <v>42000</v>
      </c>
      <c r="D8" s="35">
        <f>SUM(D5:D7)</f>
        <v>3</v>
      </c>
      <c r="E8" s="36">
        <f>SUM(E5:E7)</f>
        <v>42000</v>
      </c>
      <c r="F8" s="8"/>
      <c r="G8" s="8"/>
      <c r="J8" s="8"/>
      <c r="K8" s="8"/>
      <c r="L8" s="8"/>
      <c r="M8" s="8"/>
    </row>
    <row r="10" spans="1:2" ht="21" thickBot="1">
      <c r="A10" s="3" t="s">
        <v>101</v>
      </c>
      <c r="B10" s="3"/>
    </row>
    <row r="11" spans="1:9" ht="44.25" customHeight="1">
      <c r="A11" s="145" t="s">
        <v>0</v>
      </c>
      <c r="B11" s="148" t="s">
        <v>23</v>
      </c>
      <c r="C11" s="148"/>
      <c r="D11" s="148" t="s">
        <v>24</v>
      </c>
      <c r="E11" s="170"/>
      <c r="F11" s="148" t="s">
        <v>22</v>
      </c>
      <c r="G11" s="148"/>
      <c r="H11" s="159" t="s">
        <v>17</v>
      </c>
      <c r="I11" s="162" t="s">
        <v>2</v>
      </c>
    </row>
    <row r="12" spans="1:9" ht="25.5">
      <c r="A12" s="146"/>
      <c r="B12" s="151" t="s">
        <v>11</v>
      </c>
      <c r="C12" s="108" t="s">
        <v>15</v>
      </c>
      <c r="D12" s="151" t="s">
        <v>11</v>
      </c>
      <c r="E12" s="109" t="s">
        <v>15</v>
      </c>
      <c r="F12" s="151" t="s">
        <v>11</v>
      </c>
      <c r="G12" s="108" t="s">
        <v>15</v>
      </c>
      <c r="H12" s="160"/>
      <c r="I12" s="163"/>
    </row>
    <row r="13" spans="1:9" ht="13.5" thickBot="1">
      <c r="A13" s="147"/>
      <c r="B13" s="152"/>
      <c r="C13" s="110">
        <v>3800</v>
      </c>
      <c r="D13" s="152"/>
      <c r="E13" s="111">
        <v>5000</v>
      </c>
      <c r="F13" s="152"/>
      <c r="G13" s="110">
        <v>2700</v>
      </c>
      <c r="H13" s="161"/>
      <c r="I13" s="164"/>
    </row>
    <row r="14" spans="1:9" ht="19.5" customHeight="1">
      <c r="A14" s="112" t="s">
        <v>35</v>
      </c>
      <c r="B14" s="41"/>
      <c r="C14" s="41">
        <f aca="true" t="shared" si="1" ref="C14:C20">$C$13*B14</f>
        <v>0</v>
      </c>
      <c r="D14" s="66">
        <v>1</v>
      </c>
      <c r="E14" s="42">
        <f aca="true" t="shared" si="2" ref="E14:E20">$E$13*D14</f>
        <v>5000</v>
      </c>
      <c r="F14" s="41"/>
      <c r="G14" s="41">
        <f>$G$13*F14</f>
        <v>0</v>
      </c>
      <c r="H14" s="51">
        <f>B14+D14</f>
        <v>1</v>
      </c>
      <c r="I14" s="51">
        <f aca="true" t="shared" si="3" ref="I14:I20">C14+E14</f>
        <v>5000</v>
      </c>
    </row>
    <row r="15" spans="1:9" ht="19.5" customHeight="1">
      <c r="A15" s="113" t="s">
        <v>36</v>
      </c>
      <c r="B15" s="43">
        <v>1</v>
      </c>
      <c r="C15" s="43">
        <f t="shared" si="1"/>
        <v>3800</v>
      </c>
      <c r="D15" s="43"/>
      <c r="E15" s="44">
        <f t="shared" si="2"/>
        <v>0</v>
      </c>
      <c r="F15" s="43"/>
      <c r="G15" s="43">
        <f aca="true" t="shared" si="4" ref="G15:G20">$G$13*F15</f>
        <v>0</v>
      </c>
      <c r="H15" s="51">
        <f aca="true" t="shared" si="5" ref="H15:H20">B15+D15</f>
        <v>1</v>
      </c>
      <c r="I15" s="51">
        <f t="shared" si="3"/>
        <v>3800</v>
      </c>
    </row>
    <row r="16" spans="1:9" ht="19.5" customHeight="1">
      <c r="A16" s="113" t="s">
        <v>29</v>
      </c>
      <c r="B16" s="43">
        <v>2</v>
      </c>
      <c r="C16" s="43">
        <f t="shared" si="1"/>
        <v>7600</v>
      </c>
      <c r="D16" s="43"/>
      <c r="E16" s="44">
        <f t="shared" si="2"/>
        <v>0</v>
      </c>
      <c r="F16" s="43"/>
      <c r="G16" s="43">
        <f t="shared" si="4"/>
        <v>0</v>
      </c>
      <c r="H16" s="51">
        <f t="shared" si="5"/>
        <v>2</v>
      </c>
      <c r="I16" s="51">
        <f t="shared" si="3"/>
        <v>7600</v>
      </c>
    </row>
    <row r="17" spans="1:9" ht="19.5" customHeight="1">
      <c r="A17" s="113" t="s">
        <v>38</v>
      </c>
      <c r="B17" s="43">
        <v>1</v>
      </c>
      <c r="C17" s="43">
        <f t="shared" si="1"/>
        <v>3800</v>
      </c>
      <c r="D17" s="43"/>
      <c r="E17" s="44">
        <f t="shared" si="2"/>
        <v>0</v>
      </c>
      <c r="F17" s="43"/>
      <c r="G17" s="43">
        <f t="shared" si="4"/>
        <v>0</v>
      </c>
      <c r="H17" s="51">
        <f t="shared" si="5"/>
        <v>1</v>
      </c>
      <c r="I17" s="51">
        <f t="shared" si="3"/>
        <v>3800</v>
      </c>
    </row>
    <row r="18" spans="1:9" ht="19.5" customHeight="1">
      <c r="A18" s="113" t="s">
        <v>39</v>
      </c>
      <c r="B18" s="43">
        <v>1</v>
      </c>
      <c r="C18" s="43">
        <f t="shared" si="1"/>
        <v>3800</v>
      </c>
      <c r="D18" s="43">
        <v>1</v>
      </c>
      <c r="E18" s="44">
        <f t="shared" si="2"/>
        <v>5000</v>
      </c>
      <c r="F18" s="43"/>
      <c r="G18" s="43">
        <f t="shared" si="4"/>
        <v>0</v>
      </c>
      <c r="H18" s="51">
        <f t="shared" si="5"/>
        <v>2</v>
      </c>
      <c r="I18" s="51">
        <f t="shared" si="3"/>
        <v>8800</v>
      </c>
    </row>
    <row r="19" spans="1:9" ht="19.5" customHeight="1">
      <c r="A19" s="113" t="s">
        <v>34</v>
      </c>
      <c r="B19" s="43">
        <v>1</v>
      </c>
      <c r="C19" s="43">
        <f t="shared" si="1"/>
        <v>3800</v>
      </c>
      <c r="D19" s="43"/>
      <c r="E19" s="44">
        <f t="shared" si="2"/>
        <v>0</v>
      </c>
      <c r="F19" s="43"/>
      <c r="G19" s="43">
        <f t="shared" si="4"/>
        <v>0</v>
      </c>
      <c r="H19" s="51">
        <f t="shared" si="5"/>
        <v>1</v>
      </c>
      <c r="I19" s="51">
        <f t="shared" si="3"/>
        <v>3800</v>
      </c>
    </row>
    <row r="20" spans="1:9" ht="19.5" customHeight="1" thickBot="1">
      <c r="A20" s="114" t="s">
        <v>40</v>
      </c>
      <c r="B20" s="45">
        <v>1</v>
      </c>
      <c r="C20" s="45">
        <f t="shared" si="1"/>
        <v>3800</v>
      </c>
      <c r="D20" s="45"/>
      <c r="E20" s="46">
        <f t="shared" si="2"/>
        <v>0</v>
      </c>
      <c r="F20" s="45"/>
      <c r="G20" s="45">
        <f t="shared" si="4"/>
        <v>0</v>
      </c>
      <c r="H20" s="51">
        <f t="shared" si="5"/>
        <v>1</v>
      </c>
      <c r="I20" s="51">
        <f t="shared" si="3"/>
        <v>3800</v>
      </c>
    </row>
    <row r="21" spans="1:9" ht="19.5" customHeight="1" thickBot="1">
      <c r="A21" s="98" t="s">
        <v>3</v>
      </c>
      <c r="B21" s="47">
        <f aca="true" t="shared" si="6" ref="B21:I21">B14+B15+B16+B17+B18+B19+B20</f>
        <v>7</v>
      </c>
      <c r="C21" s="47">
        <f t="shared" si="6"/>
        <v>26600</v>
      </c>
      <c r="D21" s="47">
        <f t="shared" si="6"/>
        <v>2</v>
      </c>
      <c r="E21" s="48">
        <f t="shared" si="6"/>
        <v>10000</v>
      </c>
      <c r="F21" s="47">
        <f t="shared" si="6"/>
        <v>0</v>
      </c>
      <c r="G21" s="47">
        <f t="shared" si="6"/>
        <v>0</v>
      </c>
      <c r="H21" s="49">
        <f t="shared" si="6"/>
        <v>9</v>
      </c>
      <c r="I21" s="50">
        <f t="shared" si="6"/>
        <v>36600</v>
      </c>
    </row>
    <row r="23" spans="1:2" ht="21" thickBot="1">
      <c r="A23" s="3" t="s">
        <v>102</v>
      </c>
      <c r="B23" s="3"/>
    </row>
    <row r="24" spans="1:5" ht="12.75">
      <c r="A24" s="171" t="s">
        <v>4</v>
      </c>
      <c r="B24" s="168" t="s">
        <v>93</v>
      </c>
      <c r="C24" s="169"/>
      <c r="D24" s="176" t="s">
        <v>17</v>
      </c>
      <c r="E24" s="165" t="s">
        <v>2</v>
      </c>
    </row>
    <row r="25" spans="1:5" ht="25.5">
      <c r="A25" s="172"/>
      <c r="B25" s="174" t="s">
        <v>11</v>
      </c>
      <c r="C25" s="115" t="s">
        <v>15</v>
      </c>
      <c r="D25" s="177"/>
      <c r="E25" s="166"/>
    </row>
    <row r="26" spans="1:5" ht="13.5" thickBot="1">
      <c r="A26" s="173"/>
      <c r="B26" s="175"/>
      <c r="C26" s="116">
        <v>3800</v>
      </c>
      <c r="D26" s="175"/>
      <c r="E26" s="167"/>
    </row>
    <row r="27" spans="1:5" ht="13.5" thickBot="1">
      <c r="A27" s="117" t="s">
        <v>79</v>
      </c>
      <c r="B27" s="29">
        <v>1</v>
      </c>
      <c r="C27" s="30">
        <f>B27*C26</f>
        <v>3800</v>
      </c>
      <c r="D27" s="37">
        <f>B27</f>
        <v>1</v>
      </c>
      <c r="E27" s="38">
        <f>C27</f>
        <v>3800</v>
      </c>
    </row>
    <row r="28" spans="1:5" ht="13.5" thickBot="1">
      <c r="A28" s="119" t="s">
        <v>3</v>
      </c>
      <c r="B28" s="33">
        <f>SUM(B27:B27)</f>
        <v>1</v>
      </c>
      <c r="C28" s="34">
        <f>SUM(C27:C27)</f>
        <v>3800</v>
      </c>
      <c r="D28" s="35">
        <f>SUM(D27:D27)</f>
        <v>1</v>
      </c>
      <c r="E28" s="36">
        <f>SUM(E27:E27)</f>
        <v>3800</v>
      </c>
    </row>
  </sheetData>
  <mergeCells count="19">
    <mergeCell ref="A24:A26"/>
    <mergeCell ref="B24:C24"/>
    <mergeCell ref="D24:D26"/>
    <mergeCell ref="E24:E26"/>
    <mergeCell ref="B25:B26"/>
    <mergeCell ref="A2:A4"/>
    <mergeCell ref="B3:B4"/>
    <mergeCell ref="D12:D13"/>
    <mergeCell ref="D2:D4"/>
    <mergeCell ref="A11:A13"/>
    <mergeCell ref="E2:E4"/>
    <mergeCell ref="B2:C2"/>
    <mergeCell ref="D11:E11"/>
    <mergeCell ref="B12:B13"/>
    <mergeCell ref="F11:G11"/>
    <mergeCell ref="H11:H13"/>
    <mergeCell ref="I11:I13"/>
    <mergeCell ref="B11:C11"/>
    <mergeCell ref="F12:F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&amp;C4/5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6">
      <selection activeCell="A29" sqref="A29"/>
    </sheetView>
  </sheetViews>
  <sheetFormatPr defaultColWidth="9.00390625" defaultRowHeight="12.75"/>
  <cols>
    <col min="1" max="1" width="28.125" style="0" customWidth="1"/>
    <col min="2" max="2" width="8.125" style="0" customWidth="1"/>
    <col min="6" max="6" width="10.625" style="0" customWidth="1"/>
    <col min="7" max="7" width="8.125" style="0" customWidth="1"/>
    <col min="8" max="8" width="7.125" style="0" customWidth="1"/>
  </cols>
  <sheetData>
    <row r="1" spans="1:2" ht="20.25">
      <c r="A1" s="3" t="s">
        <v>103</v>
      </c>
      <c r="B1" s="3"/>
    </row>
    <row r="2" ht="13.5" thickBot="1"/>
    <row r="3" spans="1:6" ht="12.75">
      <c r="A3" s="171" t="s">
        <v>28</v>
      </c>
      <c r="B3" s="184" t="s">
        <v>12</v>
      </c>
      <c r="C3" s="184"/>
      <c r="D3" s="148" t="s">
        <v>17</v>
      </c>
      <c r="E3" s="178" t="s">
        <v>13</v>
      </c>
      <c r="F3" s="79"/>
    </row>
    <row r="4" spans="1:6" ht="12.75">
      <c r="A4" s="172"/>
      <c r="B4" s="151" t="s">
        <v>11</v>
      </c>
      <c r="C4" s="120" t="s">
        <v>13</v>
      </c>
      <c r="D4" s="182"/>
      <c r="E4" s="179"/>
      <c r="F4" s="79"/>
    </row>
    <row r="5" spans="1:6" ht="13.5" thickBot="1">
      <c r="A5" s="173"/>
      <c r="B5" s="152"/>
      <c r="C5" s="121">
        <v>500</v>
      </c>
      <c r="D5" s="183"/>
      <c r="E5" s="180"/>
      <c r="F5" s="79"/>
    </row>
    <row r="6" spans="1:5" ht="19.5" customHeight="1">
      <c r="A6" s="88" t="s">
        <v>29</v>
      </c>
      <c r="B6" s="52">
        <v>2</v>
      </c>
      <c r="C6" s="41">
        <f>C5*B6</f>
        <v>1000</v>
      </c>
      <c r="D6" s="57">
        <f aca="true" t="shared" si="0" ref="D6:E10">B6</f>
        <v>2</v>
      </c>
      <c r="E6" s="58">
        <f t="shared" si="0"/>
        <v>1000</v>
      </c>
    </row>
    <row r="7" spans="1:5" ht="19.5" customHeight="1">
      <c r="A7" s="88" t="s">
        <v>32</v>
      </c>
      <c r="B7" s="52"/>
      <c r="C7" s="41">
        <f>C5*B7</f>
        <v>0</v>
      </c>
      <c r="D7" s="57">
        <f t="shared" si="0"/>
        <v>0</v>
      </c>
      <c r="E7" s="58">
        <f t="shared" si="0"/>
        <v>0</v>
      </c>
    </row>
    <row r="8" spans="1:5" ht="19.5" customHeight="1">
      <c r="A8" s="89" t="s">
        <v>31</v>
      </c>
      <c r="B8" s="53">
        <v>7</v>
      </c>
      <c r="C8" s="43">
        <f>B8*C5</f>
        <v>3500</v>
      </c>
      <c r="D8" s="59">
        <f t="shared" si="0"/>
        <v>7</v>
      </c>
      <c r="E8" s="60">
        <f t="shared" si="0"/>
        <v>3500</v>
      </c>
    </row>
    <row r="9" spans="1:5" ht="19.5" customHeight="1">
      <c r="A9" s="122" t="s">
        <v>33</v>
      </c>
      <c r="B9" s="53"/>
      <c r="C9" s="43">
        <f>B9*C5</f>
        <v>0</v>
      </c>
      <c r="D9" s="59">
        <f t="shared" si="0"/>
        <v>0</v>
      </c>
      <c r="E9" s="60">
        <f t="shared" si="0"/>
        <v>0</v>
      </c>
    </row>
    <row r="10" spans="1:5" ht="19.5" customHeight="1" thickBot="1">
      <c r="A10" s="123" t="s">
        <v>34</v>
      </c>
      <c r="B10" s="54"/>
      <c r="C10" s="45">
        <f>B10*C5</f>
        <v>0</v>
      </c>
      <c r="D10" s="61">
        <f t="shared" si="0"/>
        <v>0</v>
      </c>
      <c r="E10" s="62">
        <f t="shared" si="0"/>
        <v>0</v>
      </c>
    </row>
    <row r="11" spans="1:5" ht="19.5" customHeight="1" thickBot="1">
      <c r="A11" s="124" t="s">
        <v>3</v>
      </c>
      <c r="B11" s="55">
        <f>SUM(B6:B10)</f>
        <v>9</v>
      </c>
      <c r="C11" s="47">
        <f>SUM(C6:C10)</f>
        <v>4500</v>
      </c>
      <c r="D11" s="47">
        <f>B11</f>
        <v>9</v>
      </c>
      <c r="E11" s="56">
        <f>C11</f>
        <v>4500</v>
      </c>
    </row>
    <row r="12" ht="12.75">
      <c r="A12" s="16"/>
    </row>
    <row r="14" spans="1:2" ht="20.25">
      <c r="A14" s="3" t="s">
        <v>104</v>
      </c>
      <c r="B14" s="3"/>
    </row>
    <row r="15" spans="6:7" ht="13.5" thickBot="1">
      <c r="F15" s="4"/>
      <c r="G15" s="4"/>
    </row>
    <row r="16" spans="1:9" ht="12.75" customHeight="1">
      <c r="A16" s="171" t="s">
        <v>4</v>
      </c>
      <c r="B16" s="184" t="s">
        <v>16</v>
      </c>
      <c r="C16" s="184"/>
      <c r="D16" s="148" t="s">
        <v>17</v>
      </c>
      <c r="E16" s="178" t="s">
        <v>13</v>
      </c>
      <c r="F16" s="4"/>
      <c r="G16" s="4"/>
      <c r="I16" s="1"/>
    </row>
    <row r="17" spans="1:9" ht="24.75" customHeight="1">
      <c r="A17" s="172"/>
      <c r="B17" s="151" t="s">
        <v>11</v>
      </c>
      <c r="C17" s="125" t="s">
        <v>15</v>
      </c>
      <c r="D17" s="182"/>
      <c r="E17" s="179"/>
      <c r="F17" s="1"/>
      <c r="G17" s="1"/>
      <c r="H17" s="1"/>
      <c r="I17" s="1"/>
    </row>
    <row r="18" spans="1:9" ht="13.5" thickBot="1">
      <c r="A18" s="173"/>
      <c r="B18" s="152"/>
      <c r="C18" s="121">
        <v>200</v>
      </c>
      <c r="D18" s="183"/>
      <c r="E18" s="180"/>
      <c r="F18" s="1"/>
      <c r="G18" s="1"/>
      <c r="H18" s="1"/>
      <c r="I18" s="1"/>
    </row>
    <row r="19" spans="1:9" ht="17.25" customHeight="1">
      <c r="A19" s="89" t="s">
        <v>32</v>
      </c>
      <c r="B19" s="52"/>
      <c r="C19" s="52">
        <f>B19*C18</f>
        <v>0</v>
      </c>
      <c r="D19" s="57">
        <f aca="true" t="shared" si="1" ref="D19:E24">B19</f>
        <v>0</v>
      </c>
      <c r="E19" s="63">
        <f t="shared" si="1"/>
        <v>0</v>
      </c>
      <c r="F19" s="1"/>
      <c r="G19" s="1"/>
      <c r="H19" s="1"/>
      <c r="I19" s="1"/>
    </row>
    <row r="20" spans="1:9" ht="12.75">
      <c r="A20" s="89" t="s">
        <v>35</v>
      </c>
      <c r="B20" s="52"/>
      <c r="C20" s="52">
        <f>B20*C18</f>
        <v>0</v>
      </c>
      <c r="D20" s="57">
        <f t="shared" si="1"/>
        <v>0</v>
      </c>
      <c r="E20" s="63">
        <f t="shared" si="1"/>
        <v>0</v>
      </c>
      <c r="F20" s="1"/>
      <c r="G20" s="1"/>
      <c r="H20" s="1"/>
      <c r="I20" s="1"/>
    </row>
    <row r="21" spans="1:9" ht="12.75" customHeight="1">
      <c r="A21" s="126" t="s">
        <v>44</v>
      </c>
      <c r="B21" s="52"/>
      <c r="C21" s="52">
        <f>B21*C18</f>
        <v>0</v>
      </c>
      <c r="D21" s="57">
        <f t="shared" si="1"/>
        <v>0</v>
      </c>
      <c r="E21" s="63">
        <f t="shared" si="1"/>
        <v>0</v>
      </c>
      <c r="F21" s="1"/>
      <c r="G21" s="1"/>
      <c r="H21" s="1"/>
      <c r="I21" s="1"/>
    </row>
    <row r="22" spans="1:5" ht="14.25" customHeight="1">
      <c r="A22" s="88" t="s">
        <v>71</v>
      </c>
      <c r="B22" s="52">
        <v>1</v>
      </c>
      <c r="C22" s="52">
        <f>B22*C18</f>
        <v>200</v>
      </c>
      <c r="D22" s="57">
        <f t="shared" si="1"/>
        <v>1</v>
      </c>
      <c r="E22" s="63">
        <f t="shared" si="1"/>
        <v>200</v>
      </c>
    </row>
    <row r="23" spans="1:5" ht="12.75">
      <c r="A23" s="88" t="s">
        <v>80</v>
      </c>
      <c r="B23" s="52">
        <v>1</v>
      </c>
      <c r="C23" s="52">
        <f>B23*C18</f>
        <v>200</v>
      </c>
      <c r="D23" s="57">
        <f t="shared" si="1"/>
        <v>1</v>
      </c>
      <c r="E23" s="63">
        <f t="shared" si="1"/>
        <v>200</v>
      </c>
    </row>
    <row r="24" spans="1:5" ht="13.5" thickBot="1">
      <c r="A24" s="127" t="s">
        <v>94</v>
      </c>
      <c r="B24" s="52"/>
      <c r="C24" s="52">
        <f>B24*C18</f>
        <v>0</v>
      </c>
      <c r="D24" s="57">
        <f t="shared" si="1"/>
        <v>0</v>
      </c>
      <c r="E24" s="63">
        <f t="shared" si="1"/>
        <v>0</v>
      </c>
    </row>
    <row r="25" spans="1:5" ht="13.5" thickBot="1">
      <c r="A25" s="124" t="s">
        <v>3</v>
      </c>
      <c r="B25" s="55">
        <f>SUM(B19:B24)</f>
        <v>2</v>
      </c>
      <c r="C25" s="55">
        <f>SUM(C19:C24)</f>
        <v>400</v>
      </c>
      <c r="D25" s="55">
        <f>SUM(D19:D24)</f>
        <v>2</v>
      </c>
      <c r="E25" s="64">
        <f>SUM(E19:E24)</f>
        <v>400</v>
      </c>
    </row>
    <row r="28" spans="1:2" ht="20.25">
      <c r="A28" s="3" t="s">
        <v>105</v>
      </c>
      <c r="B28" s="3"/>
    </row>
    <row r="29" ht="12.75">
      <c r="A29" s="10" t="s">
        <v>96</v>
      </c>
    </row>
    <row r="30" ht="13.5" thickBot="1"/>
    <row r="31" spans="1:11" ht="43.5" customHeight="1">
      <c r="A31" s="145" t="s">
        <v>4</v>
      </c>
      <c r="B31" s="148" t="s">
        <v>95</v>
      </c>
      <c r="C31" s="148"/>
      <c r="D31" s="159" t="s">
        <v>17</v>
      </c>
      <c r="E31" s="162" t="s">
        <v>13</v>
      </c>
      <c r="F31" s="185"/>
      <c r="G31" s="185"/>
      <c r="H31" s="185"/>
      <c r="I31" s="185"/>
      <c r="J31" s="185"/>
      <c r="K31" s="181"/>
    </row>
    <row r="32" spans="1:11" ht="25.5">
      <c r="A32" s="146"/>
      <c r="B32" s="151" t="s">
        <v>11</v>
      </c>
      <c r="C32" s="125" t="s">
        <v>15</v>
      </c>
      <c r="D32" s="160"/>
      <c r="E32" s="163"/>
      <c r="F32" s="181"/>
      <c r="G32" s="67"/>
      <c r="H32" s="181"/>
      <c r="I32" s="67"/>
      <c r="J32" s="185"/>
      <c r="K32" s="181"/>
    </row>
    <row r="33" spans="1:11" ht="13.5" thickBot="1">
      <c r="A33" s="147"/>
      <c r="B33" s="152"/>
      <c r="C33" s="128">
        <v>800</v>
      </c>
      <c r="D33" s="161"/>
      <c r="E33" s="164"/>
      <c r="F33" s="181"/>
      <c r="G33" s="68"/>
      <c r="H33" s="181"/>
      <c r="I33" s="68"/>
      <c r="J33" s="185"/>
      <c r="K33" s="181"/>
    </row>
    <row r="34" spans="1:11" ht="19.5" customHeight="1">
      <c r="A34" s="112" t="s">
        <v>66</v>
      </c>
      <c r="B34" s="75">
        <v>2</v>
      </c>
      <c r="C34" s="76">
        <f>B34*C33</f>
        <v>1600</v>
      </c>
      <c r="D34" s="70">
        <f aca="true" t="shared" si="2" ref="D34:E38">B34</f>
        <v>2</v>
      </c>
      <c r="E34" s="51">
        <f t="shared" si="2"/>
        <v>1600</v>
      </c>
      <c r="F34" s="8"/>
      <c r="G34" s="69"/>
      <c r="H34" s="8"/>
      <c r="I34" s="69"/>
      <c r="J34" s="8"/>
      <c r="K34" s="8"/>
    </row>
    <row r="35" spans="1:11" ht="19.5" customHeight="1">
      <c r="A35" s="113" t="s">
        <v>68</v>
      </c>
      <c r="B35" s="77">
        <v>2</v>
      </c>
      <c r="C35" s="78">
        <f>B35*C33</f>
        <v>1600</v>
      </c>
      <c r="D35" s="70">
        <f t="shared" si="2"/>
        <v>2</v>
      </c>
      <c r="E35" s="51">
        <f t="shared" si="2"/>
        <v>1600</v>
      </c>
      <c r="F35" s="8"/>
      <c r="G35" s="69"/>
      <c r="H35" s="8"/>
      <c r="I35" s="69"/>
      <c r="J35" s="8"/>
      <c r="K35" s="8"/>
    </row>
    <row r="36" spans="1:11" ht="19.5" customHeight="1">
      <c r="A36" s="113" t="s">
        <v>77</v>
      </c>
      <c r="B36" s="77">
        <v>2</v>
      </c>
      <c r="C36" s="78">
        <f>B36*C33</f>
        <v>1600</v>
      </c>
      <c r="D36" s="70">
        <f t="shared" si="2"/>
        <v>2</v>
      </c>
      <c r="E36" s="51">
        <f t="shared" si="2"/>
        <v>1600</v>
      </c>
      <c r="F36" s="8"/>
      <c r="G36" s="69"/>
      <c r="H36" s="8"/>
      <c r="I36" s="69"/>
      <c r="J36" s="8"/>
      <c r="K36" s="8"/>
    </row>
    <row r="37" spans="1:11" ht="19.5" customHeight="1">
      <c r="A37" s="113" t="s">
        <v>83</v>
      </c>
      <c r="B37" s="77">
        <v>4</v>
      </c>
      <c r="C37" s="78">
        <f>B37*C33</f>
        <v>3200</v>
      </c>
      <c r="D37" s="70">
        <f t="shared" si="2"/>
        <v>4</v>
      </c>
      <c r="E37" s="51">
        <f t="shared" si="2"/>
        <v>3200</v>
      </c>
      <c r="F37" s="8"/>
      <c r="G37" s="69"/>
      <c r="H37" s="8"/>
      <c r="I37" s="69"/>
      <c r="J37" s="8"/>
      <c r="K37" s="8"/>
    </row>
    <row r="38" spans="1:11" ht="19.5" customHeight="1" thickBot="1">
      <c r="A38" s="129" t="s">
        <v>3</v>
      </c>
      <c r="B38" s="71">
        <f>B34+B35+B36+B37</f>
        <v>10</v>
      </c>
      <c r="C38" s="72">
        <f>C34+C35+C36+C37</f>
        <v>8000</v>
      </c>
      <c r="D38" s="73">
        <f t="shared" si="2"/>
        <v>10</v>
      </c>
      <c r="E38" s="74">
        <f t="shared" si="2"/>
        <v>8000</v>
      </c>
      <c r="F38" s="8"/>
      <c r="G38" s="69"/>
      <c r="H38" s="8"/>
      <c r="I38" s="69"/>
      <c r="J38" s="8"/>
      <c r="K38" s="8"/>
    </row>
  </sheetData>
  <mergeCells count="21">
    <mergeCell ref="K31:K33"/>
    <mergeCell ref="J31:J33"/>
    <mergeCell ref="H31:I31"/>
    <mergeCell ref="D31:D33"/>
    <mergeCell ref="E31:E33"/>
    <mergeCell ref="B17:B18"/>
    <mergeCell ref="D16:D18"/>
    <mergeCell ref="B31:C31"/>
    <mergeCell ref="H32:H33"/>
    <mergeCell ref="F31:G31"/>
    <mergeCell ref="B16:C16"/>
    <mergeCell ref="E3:E5"/>
    <mergeCell ref="F32:F33"/>
    <mergeCell ref="E16:E18"/>
    <mergeCell ref="A3:A5"/>
    <mergeCell ref="A16:A18"/>
    <mergeCell ref="A31:A33"/>
    <mergeCell ref="D3:D5"/>
    <mergeCell ref="B3:C3"/>
    <mergeCell ref="B4:B5"/>
    <mergeCell ref="B32:B3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&amp;C5/5&amp;R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dopravy a spojů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Štěpánek;0140;31217</dc:creator>
  <cp:keywords/>
  <dc:description/>
  <cp:lastModifiedBy>Doleželová Pavla, Ing;410;972231275</cp:lastModifiedBy>
  <cp:lastPrinted>2005-04-26T13:21:37Z</cp:lastPrinted>
  <dcterms:created xsi:type="dcterms:W3CDTF">2001-03-01T13:05:51Z</dcterms:created>
  <dcterms:modified xsi:type="dcterms:W3CDTF">2005-04-26T13:36:23Z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